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45" windowWidth="19440" windowHeight="10035"/>
  </bookViews>
  <sheets>
    <sheet name="Método 1 Déficit financiación" sheetId="1" r:id="rId1"/>
    <sheet name="Périodo de referencia" sheetId="9" r:id="rId2"/>
  </sheets>
  <calcPr calcId="125725"/>
</workbook>
</file>

<file path=xl/calcChain.xml><?xml version="1.0" encoding="utf-8"?>
<calcChain xmlns="http://schemas.openxmlformats.org/spreadsheetml/2006/main">
  <c r="O33" i="1"/>
  <c r="O34"/>
  <c r="O35"/>
  <c r="O36"/>
  <c r="O37"/>
  <c r="O38"/>
  <c r="O39"/>
  <c r="O40"/>
  <c r="O41"/>
  <c r="O42"/>
  <c r="O43"/>
  <c r="O44"/>
  <c r="O45"/>
  <c r="O46"/>
  <c r="O47"/>
  <c r="O48"/>
  <c r="O49"/>
  <c r="O50"/>
  <c r="O51"/>
  <c r="O52"/>
  <c r="O32"/>
  <c r="B24"/>
  <c r="B25"/>
  <c r="B26"/>
  <c r="B27"/>
  <c r="B28"/>
  <c r="B29"/>
  <c r="B30"/>
  <c r="B31"/>
  <c r="B32"/>
  <c r="B33"/>
  <c r="B34"/>
  <c r="B35"/>
  <c r="B36"/>
  <c r="B37"/>
  <c r="B38"/>
  <c r="B39"/>
  <c r="B40"/>
  <c r="B41"/>
  <c r="B42"/>
  <c r="B43"/>
  <c r="B44"/>
  <c r="B45"/>
  <c r="B46"/>
  <c r="B47"/>
  <c r="B48"/>
  <c r="B49"/>
  <c r="B50"/>
  <c r="B51"/>
  <c r="B52"/>
  <c r="E57"/>
  <c r="H54"/>
  <c r="D23"/>
  <c r="N54"/>
  <c r="E54"/>
  <c r="O23"/>
  <c r="O24"/>
  <c r="O25"/>
  <c r="O26"/>
  <c r="O27"/>
  <c r="O28"/>
  <c r="O29"/>
  <c r="O30"/>
  <c r="L53"/>
  <c r="I53"/>
  <c r="F53"/>
  <c r="C53"/>
  <c r="G70"/>
  <c r="O31"/>
  <c r="O53"/>
  <c r="E23"/>
  <c r="G23"/>
  <c r="D24"/>
  <c r="E24"/>
  <c r="J23"/>
  <c r="M23"/>
  <c r="K54"/>
  <c r="J24"/>
  <c r="K24"/>
  <c r="K23"/>
  <c r="J25"/>
  <c r="K25"/>
  <c r="H23"/>
  <c r="G24"/>
  <c r="H24"/>
  <c r="N23"/>
  <c r="M24"/>
  <c r="N24"/>
  <c r="D25"/>
  <c r="E25"/>
  <c r="D26"/>
  <c r="M25"/>
  <c r="G25"/>
  <c r="J26"/>
  <c r="H25"/>
  <c r="G26"/>
  <c r="N25"/>
  <c r="M26"/>
  <c r="K26"/>
  <c r="J27"/>
  <c r="E26"/>
  <c r="D27"/>
  <c r="K27"/>
  <c r="J28"/>
  <c r="H26"/>
  <c r="G27"/>
  <c r="E27"/>
  <c r="D28"/>
  <c r="N26"/>
  <c r="M27"/>
  <c r="D29"/>
  <c r="E28"/>
  <c r="K28"/>
  <c r="J29"/>
  <c r="N27"/>
  <c r="M28"/>
  <c r="H27"/>
  <c r="G28"/>
  <c r="N28"/>
  <c r="M29"/>
  <c r="H28"/>
  <c r="G29"/>
  <c r="K29"/>
  <c r="J30"/>
  <c r="E29"/>
  <c r="D30"/>
  <c r="K30"/>
  <c r="J31"/>
  <c r="N29"/>
  <c r="M30"/>
  <c r="E30"/>
  <c r="D31"/>
  <c r="H29"/>
  <c r="G30"/>
  <c r="E31"/>
  <c r="D32"/>
  <c r="K31"/>
  <c r="J32"/>
  <c r="H30"/>
  <c r="G31"/>
  <c r="N30"/>
  <c r="M31"/>
  <c r="H31"/>
  <c r="G32"/>
  <c r="E32"/>
  <c r="D33"/>
  <c r="N31"/>
  <c r="M32"/>
  <c r="K32"/>
  <c r="J33"/>
  <c r="N32"/>
  <c r="M33"/>
  <c r="H32"/>
  <c r="G33"/>
  <c r="K33"/>
  <c r="J34"/>
  <c r="E33"/>
  <c r="D34"/>
  <c r="E34"/>
  <c r="D35"/>
  <c r="H33"/>
  <c r="G34"/>
  <c r="K34"/>
  <c r="J35"/>
  <c r="N33"/>
  <c r="M34"/>
  <c r="H34"/>
  <c r="G35"/>
  <c r="K35"/>
  <c r="J36"/>
  <c r="E35"/>
  <c r="D36"/>
  <c r="N34"/>
  <c r="M35"/>
  <c r="N35"/>
  <c r="M36"/>
  <c r="H35"/>
  <c r="G36"/>
  <c r="K36"/>
  <c r="J37"/>
  <c r="E36"/>
  <c r="D37"/>
  <c r="E37"/>
  <c r="D38"/>
  <c r="K37"/>
  <c r="J38"/>
  <c r="H36"/>
  <c r="G37"/>
  <c r="N36"/>
  <c r="M37"/>
  <c r="N37"/>
  <c r="M38"/>
  <c r="H37"/>
  <c r="G38"/>
  <c r="K38"/>
  <c r="J39"/>
  <c r="E38"/>
  <c r="D39"/>
  <c r="K39"/>
  <c r="J40"/>
  <c r="D40"/>
  <c r="E39"/>
  <c r="H38"/>
  <c r="G39"/>
  <c r="N38"/>
  <c r="M39"/>
  <c r="K40"/>
  <c r="J41"/>
  <c r="N39"/>
  <c r="M40"/>
  <c r="E40"/>
  <c r="D41"/>
  <c r="H39"/>
  <c r="G40"/>
  <c r="N40"/>
  <c r="M41"/>
  <c r="K41"/>
  <c r="J42"/>
  <c r="H40"/>
  <c r="G41"/>
  <c r="E41"/>
  <c r="D42"/>
  <c r="E42"/>
  <c r="D43"/>
  <c r="N41"/>
  <c r="M42"/>
  <c r="K42"/>
  <c r="J43"/>
  <c r="H41"/>
  <c r="G42"/>
  <c r="N42"/>
  <c r="M43"/>
  <c r="K43"/>
  <c r="J44"/>
  <c r="H42"/>
  <c r="G43"/>
  <c r="E43"/>
  <c r="D44"/>
  <c r="E44"/>
  <c r="D45"/>
  <c r="K44"/>
  <c r="J45"/>
  <c r="H43"/>
  <c r="G44"/>
  <c r="N43"/>
  <c r="M44"/>
  <c r="K45"/>
  <c r="J46"/>
  <c r="E45"/>
  <c r="D46"/>
  <c r="N44"/>
  <c r="M45"/>
  <c r="H44"/>
  <c r="G45"/>
  <c r="H45"/>
  <c r="G46"/>
  <c r="K46"/>
  <c r="J47"/>
  <c r="D47"/>
  <c r="E46"/>
  <c r="N45"/>
  <c r="M46"/>
  <c r="N46"/>
  <c r="M47"/>
  <c r="K47"/>
  <c r="J48"/>
  <c r="H46"/>
  <c r="G47"/>
  <c r="D48"/>
  <c r="E47"/>
  <c r="E48"/>
  <c r="D49"/>
  <c r="K48"/>
  <c r="J49"/>
  <c r="H47"/>
  <c r="G48"/>
  <c r="N47"/>
  <c r="M48"/>
  <c r="K49"/>
  <c r="J50"/>
  <c r="H48"/>
  <c r="G49"/>
  <c r="N48"/>
  <c r="M49"/>
  <c r="D50"/>
  <c r="E49"/>
  <c r="H49"/>
  <c r="G50"/>
  <c r="D51"/>
  <c r="E50"/>
  <c r="N49"/>
  <c r="M50"/>
  <c r="K50"/>
  <c r="J51"/>
  <c r="N50"/>
  <c r="M51"/>
  <c r="K51"/>
  <c r="J52"/>
  <c r="K52"/>
  <c r="K53"/>
  <c r="E51"/>
  <c r="D52"/>
  <c r="E52"/>
  <c r="E53"/>
  <c r="H50"/>
  <c r="G51"/>
  <c r="H51"/>
  <c r="G52"/>
  <c r="H52"/>
  <c r="H53"/>
  <c r="O54"/>
  <c r="G63"/>
  <c r="N51"/>
  <c r="M52"/>
  <c r="N52"/>
  <c r="N53"/>
  <c r="G64"/>
  <c r="G72"/>
  <c r="G73"/>
  <c r="G65"/>
  <c r="G79"/>
  <c r="G81"/>
</calcChain>
</file>

<file path=xl/sharedStrings.xml><?xml version="1.0" encoding="utf-8"?>
<sst xmlns="http://schemas.openxmlformats.org/spreadsheetml/2006/main" count="88" uniqueCount="77">
  <si>
    <t>Total</t>
  </si>
  <si>
    <t>TDF=DF/CIA</t>
  </si>
  <si>
    <t>Terminologie UE</t>
  </si>
  <si>
    <t>EC = Eligible cost</t>
  </si>
  <si>
    <t>DNR (« discounted net revenue » )</t>
  </si>
  <si>
    <t>DIC (« discounted investment cost »)</t>
  </si>
  <si>
    <t>R = Max EE/DIC</t>
  </si>
  <si>
    <t>DA= Decision amount = EC*R</t>
  </si>
  <si>
    <t>25-30</t>
  </si>
  <si>
    <t>15-25</t>
  </si>
  <si>
    <t>15-20</t>
  </si>
  <si>
    <t>10-15</t>
  </si>
  <si>
    <t>Ferrocarril</t>
  </si>
  <si>
    <t>Suministro de agua / saneamiento</t>
  </si>
  <si>
    <t>Carreteras</t>
  </si>
  <si>
    <t>Gestión de residuos</t>
  </si>
  <si>
    <t>Puertos y aeropuertos</t>
  </si>
  <si>
    <t>Transporte urbano</t>
  </si>
  <si>
    <t>Energía</t>
  </si>
  <si>
    <t>Investigación e innovación</t>
  </si>
  <si>
    <t>Banda ancha</t>
  </si>
  <si>
    <t>Infraestructura empresarial</t>
  </si>
  <si>
    <t>Otros sectores</t>
  </si>
  <si>
    <t>Sección</t>
  </si>
  <si>
    <t>Período de referencia (años)</t>
  </si>
  <si>
    <t>Año</t>
  </si>
  <si>
    <t>Periodo</t>
  </si>
  <si>
    <t>Inversión</t>
  </si>
  <si>
    <t>Ingresos</t>
  </si>
  <si>
    <t>Valor residual</t>
  </si>
  <si>
    <t xml:space="preserve">                  Tasa fija de actualización =</t>
  </si>
  <si>
    <t>Valor actualizado en el año 1</t>
  </si>
  <si>
    <t xml:space="preserve">Costes de inversión </t>
  </si>
  <si>
    <t>Costes de explotación</t>
  </si>
  <si>
    <t>Valor Residual</t>
  </si>
  <si>
    <t>Etapa n°1 : Cálculo de valores actualizados</t>
  </si>
  <si>
    <t>Flujo de efectivo neto actualizado</t>
  </si>
  <si>
    <t>(Artículo 61 del reglamento 1303/2013)</t>
  </si>
  <si>
    <r>
      <t xml:space="preserve">Períodos de referencia </t>
    </r>
    <r>
      <rPr>
        <sz val="9.5"/>
        <rFont val="Verdana"/>
        <family val="2"/>
      </rPr>
      <t>(</t>
    </r>
    <r>
      <rPr>
        <i/>
        <sz val="9.5"/>
        <rFont val="Verdana"/>
        <family val="2"/>
      </rPr>
      <t>Anexo I art. Reglamento Delegado (UE) 480/2014 del 3 marzo 2014</t>
    </r>
    <r>
      <rPr>
        <sz val="9.5"/>
        <rFont val="Verdana"/>
        <family val="2"/>
      </rPr>
      <t xml:space="preserve">) </t>
    </r>
  </si>
  <si>
    <t>Ingresos Netos actualizados (INA)</t>
  </si>
  <si>
    <t>Coste inversión actualizada (CIA)</t>
  </si>
  <si>
    <t>Déficit de financiación (DF)</t>
  </si>
  <si>
    <t xml:space="preserve">Coste total de la inversión, incluyendo costes no contemplados en la operación como costes elegibles  (valor actualizado) </t>
  </si>
  <si>
    <t>Ingresos actualizados + Valor residual actualizado - Gastos de explotación actualizados</t>
  </si>
  <si>
    <t>DF = CIA-INA</t>
  </si>
  <si>
    <t>Etapa n°3 : Cálculo de base elegible (BE) sobre la parte de la operación co-financiada</t>
  </si>
  <si>
    <t>Tasa de déficit de financiaciónt (TDF)</t>
  </si>
  <si>
    <t>Coste inversión total (CIT)</t>
  </si>
  <si>
    <t>del cual importe de coste total elegible (CTE)</t>
  </si>
  <si>
    <t>Base elegible (BE)</t>
  </si>
  <si>
    <t>BE  = CTExTDF</t>
  </si>
  <si>
    <t>Gastos elegibles exclusivamente (valor nominal)</t>
  </si>
  <si>
    <t>Coste global de la operación, gastos no elegibles incluidos (valor nominal)</t>
  </si>
  <si>
    <t>Tasa max. FEDER</t>
  </si>
  <si>
    <t>Subvención máxima FEDER</t>
  </si>
  <si>
    <t>Mínimo entre DF et BE</t>
  </si>
  <si>
    <t>IMPORTANTE : La base elegible a tener en cuenta  (BER)  no puede ser superior al deficit de financiación                                                                                                                 En otros términos, si BE&gt;DF,  la base elegible que se contemplará será igual a DF (ver etapa n°4)</t>
  </si>
  <si>
    <t>Etapa n°4 :  Cálculo de base elegible a tener en cuenta (BER) y de la subvencion máxima FEDER</t>
  </si>
  <si>
    <t>Base elegible a tener en cuenta (BER)</t>
  </si>
  <si>
    <t>Tasa máxima de FEDER (cf. Guía del Promotor)</t>
  </si>
  <si>
    <t>Tasa de actualización</t>
  </si>
  <si>
    <t>Verificación calculo VAN (función EXCEL)</t>
  </si>
  <si>
    <t xml:space="preserve">   Si cambio de tasa, modificar únicamente la celda E47</t>
  </si>
  <si>
    <t>Etapa n°2 : Cálculo del déficit de financiación (DF) sobre el total de la operación</t>
  </si>
  <si>
    <t>Terminología UE</t>
  </si>
  <si>
    <t>Explotación  operativa                                                                                                                                        (sin gastos de amortización o financieros)</t>
  </si>
  <si>
    <t>Max EE (« maximum elegible expenditure ») est le montant maximum des dépenses éligibles</t>
  </si>
  <si>
    <t>Déficit de financiación</t>
  </si>
  <si>
    <t>Acrónimo :</t>
  </si>
  <si>
    <t>Nombre de la persona de contacto :</t>
  </si>
  <si>
    <t>Función de la persona de contacto :</t>
  </si>
  <si>
    <t>Nombre del responsable financiero :</t>
  </si>
  <si>
    <t xml:space="preserve"> Rellenar en caso de que el coste elegible de la operación exceda 1 million de €  y en caso de que la operación genere ingresos netos una vez finalizada la operación</t>
  </si>
  <si>
    <t xml:space="preserve">Método 1:  Estimación de déficit de financiación                                                                   </t>
  </si>
  <si>
    <t>Tasa FEDER x BER</t>
  </si>
  <si>
    <t>Ingresos netos                                                                                                                                                              Programación FEDER POCTEFA 2014-2020</t>
  </si>
  <si>
    <t>Título del proyecto  :</t>
  </si>
</sst>
</file>

<file path=xl/styles.xml><?xml version="1.0" encoding="utf-8"?>
<styleSheet xmlns="http://schemas.openxmlformats.org/spreadsheetml/2006/main">
  <numFmts count="4">
    <numFmt numFmtId="8" formatCode="#,##0.00\ &quot;€&quot;;[Red]\-#,##0.00\ &quot;€&quot;"/>
    <numFmt numFmtId="43" formatCode="_-* #,##0.00\ _€_-;\-* #,##0.00\ _€_-;_-* &quot;-&quot;??\ _€_-;_-@_-"/>
    <numFmt numFmtId="164" formatCode="#,##0.0000000&quot; €&quot;;[Red]\-#,##0.0000000&quot; €&quot;"/>
    <numFmt numFmtId="165" formatCode="#,##0.00\ &quot;€&quot;"/>
  </numFmts>
  <fonts count="27">
    <font>
      <sz val="11"/>
      <color theme="1"/>
      <name val="Calibri"/>
      <family val="2"/>
      <scheme val="minor"/>
    </font>
    <font>
      <sz val="11"/>
      <name val="Arial"/>
      <family val="2"/>
    </font>
    <font>
      <sz val="26"/>
      <name val="Century Gothic"/>
      <family val="2"/>
    </font>
    <font>
      <sz val="11"/>
      <name val="Century Gothic"/>
      <family val="2"/>
    </font>
    <font>
      <sz val="9"/>
      <name val="Century Gothic"/>
      <family val="2"/>
    </font>
    <font>
      <b/>
      <sz val="14"/>
      <color indexed="9"/>
      <name val="Century Gothic"/>
      <family val="2"/>
    </font>
    <font>
      <b/>
      <sz val="9"/>
      <name val="Century Gothic"/>
      <family val="2"/>
    </font>
    <font>
      <i/>
      <sz val="11"/>
      <name val="Century Gothic"/>
      <family val="2"/>
    </font>
    <font>
      <b/>
      <sz val="12"/>
      <color indexed="48"/>
      <name val="Century Gothic"/>
      <family val="2"/>
    </font>
    <font>
      <sz val="9"/>
      <color indexed="48"/>
      <name val="Century Gothic"/>
      <family val="2"/>
    </font>
    <font>
      <b/>
      <sz val="10"/>
      <name val="Century Gothic"/>
      <family val="2"/>
    </font>
    <font>
      <b/>
      <sz val="8"/>
      <name val="Century Gothic"/>
      <family val="2"/>
    </font>
    <font>
      <sz val="10"/>
      <name val="Century Gothic"/>
      <family val="2"/>
    </font>
    <font>
      <i/>
      <sz val="9"/>
      <name val="Century Gothic"/>
      <family val="2"/>
    </font>
    <font>
      <b/>
      <i/>
      <sz val="9"/>
      <name val="Century Gothic"/>
      <family val="2"/>
    </font>
    <font>
      <b/>
      <sz val="16"/>
      <name val="Century Gothic"/>
      <family val="2"/>
    </font>
    <font>
      <i/>
      <sz val="10"/>
      <name val="Century Gothic"/>
      <family val="2"/>
    </font>
    <font>
      <b/>
      <sz val="9.5"/>
      <name val="Verdana"/>
      <family val="2"/>
    </font>
    <font>
      <sz val="9.5"/>
      <name val="Verdana"/>
      <family val="2"/>
    </font>
    <font>
      <i/>
      <sz val="9.5"/>
      <name val="Verdana"/>
      <family val="2"/>
    </font>
    <font>
      <sz val="10"/>
      <name val="Verdana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b/>
      <sz val="11"/>
      <color rgb="FFFF0000"/>
      <name val="Century Gothic"/>
      <family val="2"/>
    </font>
    <font>
      <b/>
      <sz val="9"/>
      <color rgb="FFFF0000"/>
      <name val="Century Gothic"/>
      <family val="2"/>
    </font>
    <font>
      <b/>
      <sz val="10"/>
      <color rgb="FFFF0000"/>
      <name val="Century Gothic"/>
      <family val="2"/>
    </font>
    <font>
      <sz val="11"/>
      <color rgb="FFFF0000"/>
      <name val="Century Gothic"/>
      <family val="2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0"/>
        <bgColor indexed="41"/>
      </patternFill>
    </fill>
    <fill>
      <patternFill patternType="solid">
        <fgColor theme="0"/>
        <bgColor indexed="22"/>
      </patternFill>
    </fill>
    <fill>
      <patternFill patternType="solid">
        <fgColor theme="0"/>
        <bgColor indexed="2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indexed="41"/>
      </patternFill>
    </fill>
    <fill>
      <patternFill patternType="solid">
        <fgColor theme="0" tint="-0.14999847407452621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26"/>
      </patternFill>
    </fill>
    <fill>
      <patternFill patternType="solid">
        <fgColor theme="0" tint="-0.249977111117893"/>
        <bgColor indexed="41"/>
      </patternFill>
    </fill>
    <fill>
      <patternFill patternType="solid">
        <fgColor theme="0" tint="-0.249977111117893"/>
        <bgColor indexed="24"/>
      </patternFill>
    </fill>
    <fill>
      <patternFill patternType="solid">
        <fgColor theme="0" tint="-0.249977111117893"/>
        <bgColor indexed="22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8" tint="0.79998168889431442"/>
        <bgColor indexed="41"/>
      </patternFill>
    </fill>
    <fill>
      <patternFill patternType="solid">
        <fgColor theme="8" tint="0.79998168889431442"/>
        <bgColor indexed="22"/>
      </patternFill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59999389629810485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 style="thin">
        <color rgb="FFBCBCBC"/>
      </left>
      <right/>
      <top/>
      <bottom/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 style="thin">
        <color rgb="FFCFCFCF"/>
      </left>
      <right/>
      <top/>
      <bottom/>
      <diagonal/>
    </border>
  </borders>
  <cellStyleXfs count="2">
    <xf numFmtId="0" fontId="0" fillId="0" borderId="0"/>
    <xf numFmtId="43" fontId="22" fillId="0" borderId="0" applyFont="0" applyFill="0" applyBorder="0" applyAlignment="0" applyProtection="0"/>
  </cellStyleXfs>
  <cellXfs count="145">
    <xf numFmtId="0" fontId="0" fillId="0" borderId="0" xfId="0"/>
    <xf numFmtId="0" fontId="2" fillId="2" borderId="0" xfId="0" applyFont="1" applyFill="1" applyAlignment="1">
      <alignment vertical="center"/>
    </xf>
    <xf numFmtId="0" fontId="3" fillId="4" borderId="0" xfId="0" applyFont="1" applyFill="1" applyBorder="1" applyAlignment="1">
      <alignment horizontal="left"/>
    </xf>
    <xf numFmtId="0" fontId="3" fillId="2" borderId="0" xfId="0" applyFont="1" applyFill="1" applyBorder="1" applyAlignment="1">
      <alignment horizontal="left"/>
    </xf>
    <xf numFmtId="0" fontId="4" fillId="4" borderId="0" xfId="0" applyFont="1" applyFill="1" applyBorder="1" applyAlignment="1">
      <alignment horizontal="left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Border="1"/>
    <xf numFmtId="0" fontId="3" fillId="0" borderId="0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8" fillId="0" borderId="0" xfId="0" applyFont="1" applyFill="1" applyAlignment="1">
      <alignment vertical="center"/>
    </xf>
    <xf numFmtId="14" fontId="4" fillId="0" borderId="0" xfId="0" applyNumberFormat="1" applyFont="1" applyAlignment="1">
      <alignment vertical="center"/>
    </xf>
    <xf numFmtId="0" fontId="4" fillId="5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9" fontId="23" fillId="0" borderId="0" xfId="0" applyNumberFormat="1" applyFont="1" applyBorder="1" applyAlignment="1">
      <alignment horizontal="left" vertical="center" wrapText="1"/>
    </xf>
    <xf numFmtId="0" fontId="4" fillId="0" borderId="0" xfId="0" applyFont="1" applyFill="1" applyAlignment="1">
      <alignment vertical="center"/>
    </xf>
    <xf numFmtId="164" fontId="6" fillId="0" borderId="0" xfId="0" applyNumberFormat="1" applyFont="1" applyFill="1" applyAlignment="1">
      <alignment vertical="center"/>
    </xf>
    <xf numFmtId="164" fontId="4" fillId="0" borderId="0" xfId="0" applyNumberFormat="1" applyFont="1" applyFill="1" applyAlignment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Border="1" applyAlignment="1">
      <alignment horizontal="right" vertical="center" wrapText="1"/>
    </xf>
    <xf numFmtId="0" fontId="24" fillId="0" borderId="0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2" fontId="4" fillId="0" borderId="0" xfId="0" applyNumberFormat="1" applyFont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6" fillId="0" borderId="0" xfId="0" applyFont="1" applyFill="1" applyAlignment="1">
      <alignment horizontal="left" vertical="center"/>
    </xf>
    <xf numFmtId="2" fontId="6" fillId="0" borderId="0" xfId="0" applyNumberFormat="1" applyFont="1" applyFill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4" fillId="0" borderId="0" xfId="0" applyFont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4" fillId="5" borderId="0" xfId="0" applyFont="1" applyFill="1" applyBorder="1" applyAlignment="1">
      <alignment vertical="center"/>
    </xf>
    <xf numFmtId="0" fontId="4" fillId="5" borderId="0" xfId="0" applyFont="1" applyFill="1" applyBorder="1" applyAlignment="1">
      <alignment horizontal="center" vertical="center" wrapText="1"/>
    </xf>
    <xf numFmtId="0" fontId="4" fillId="5" borderId="0" xfId="1" quotePrefix="1" applyNumberFormat="1" applyFont="1" applyFill="1" applyBorder="1" applyAlignment="1">
      <alignment horizontal="center" vertical="center"/>
    </xf>
    <xf numFmtId="43" fontId="4" fillId="6" borderId="0" xfId="1" applyFont="1" applyFill="1" applyBorder="1" applyAlignment="1">
      <alignment horizontal="right" vertical="center"/>
    </xf>
    <xf numFmtId="43" fontId="4" fillId="7" borderId="0" xfId="1" applyFont="1" applyFill="1" applyBorder="1" applyAlignment="1">
      <alignment horizontal="center" vertical="center"/>
    </xf>
    <xf numFmtId="43" fontId="4" fillId="8" borderId="0" xfId="1" applyFont="1" applyFill="1" applyBorder="1" applyAlignment="1">
      <alignment horizontal="center" vertical="center"/>
    </xf>
    <xf numFmtId="0" fontId="6" fillId="5" borderId="0" xfId="0" applyFont="1" applyFill="1" applyBorder="1" applyAlignment="1">
      <alignment vertical="center"/>
    </xf>
    <xf numFmtId="0" fontId="6" fillId="6" borderId="0" xfId="0" applyFont="1" applyFill="1" applyBorder="1" applyAlignment="1">
      <alignment vertical="center"/>
    </xf>
    <xf numFmtId="8" fontId="4" fillId="6" borderId="0" xfId="0" applyNumberFormat="1" applyFont="1" applyFill="1" applyBorder="1" applyAlignment="1">
      <alignment horizontal="right" vertical="center"/>
    </xf>
    <xf numFmtId="0" fontId="4" fillId="7" borderId="0" xfId="0" applyFont="1" applyFill="1" applyBorder="1" applyAlignment="1">
      <alignment horizontal="right" vertical="center"/>
    </xf>
    <xf numFmtId="8" fontId="4" fillId="7" borderId="0" xfId="0" applyNumberFormat="1" applyFont="1" applyFill="1" applyBorder="1" applyAlignment="1">
      <alignment horizontal="right" vertical="center"/>
    </xf>
    <xf numFmtId="0" fontId="4" fillId="8" borderId="0" xfId="0" applyFont="1" applyFill="1" applyBorder="1" applyAlignment="1">
      <alignment horizontal="right" vertical="center"/>
    </xf>
    <xf numFmtId="8" fontId="4" fillId="8" borderId="0" xfId="0" applyNumberFormat="1" applyFont="1" applyFill="1" applyBorder="1" applyAlignment="1">
      <alignment horizontal="right" vertical="center"/>
    </xf>
    <xf numFmtId="165" fontId="6" fillId="9" borderId="0" xfId="0" applyNumberFormat="1" applyFont="1" applyFill="1" applyBorder="1" applyAlignment="1">
      <alignment horizontal="right" vertical="center"/>
    </xf>
    <xf numFmtId="43" fontId="4" fillId="0" borderId="1" xfId="1" applyNumberFormat="1" applyFont="1" applyFill="1" applyBorder="1" applyAlignment="1">
      <alignment horizontal="right" vertical="center"/>
    </xf>
    <xf numFmtId="43" fontId="4" fillId="6" borderId="1" xfId="1" applyFont="1" applyFill="1" applyBorder="1" applyAlignment="1">
      <alignment horizontal="right" vertical="center"/>
    </xf>
    <xf numFmtId="43" fontId="4" fillId="5" borderId="1" xfId="1" applyFont="1" applyFill="1" applyBorder="1" applyAlignment="1">
      <alignment horizontal="center" vertical="center"/>
    </xf>
    <xf numFmtId="43" fontId="4" fillId="8" borderId="1" xfId="1" applyFont="1" applyFill="1" applyBorder="1" applyAlignment="1">
      <alignment horizontal="center" vertical="center"/>
    </xf>
    <xf numFmtId="43" fontId="4" fillId="5" borderId="2" xfId="1" applyFont="1" applyFill="1" applyBorder="1" applyAlignment="1">
      <alignment horizontal="right" vertical="center"/>
    </xf>
    <xf numFmtId="43" fontId="4" fillId="5" borderId="3" xfId="1" applyFont="1" applyFill="1" applyBorder="1" applyAlignment="1">
      <alignment horizontal="right" vertical="center"/>
    </xf>
    <xf numFmtId="0" fontId="4" fillId="5" borderId="4" xfId="0" applyFont="1" applyFill="1" applyBorder="1" applyAlignment="1">
      <alignment vertical="center"/>
    </xf>
    <xf numFmtId="43" fontId="4" fillId="5" borderId="5" xfId="1" applyFont="1" applyFill="1" applyBorder="1" applyAlignment="1">
      <alignment horizontal="center" vertical="center"/>
    </xf>
    <xf numFmtId="43" fontId="11" fillId="10" borderId="5" xfId="1" applyFont="1" applyFill="1" applyBorder="1" applyAlignment="1">
      <alignment horizontal="center" vertical="center" wrapText="1"/>
    </xf>
    <xf numFmtId="43" fontId="11" fillId="11" borderId="6" xfId="1" applyFont="1" applyFill="1" applyBorder="1" applyAlignment="1">
      <alignment horizontal="center" vertical="center" wrapText="1"/>
    </xf>
    <xf numFmtId="43" fontId="11" fillId="10" borderId="4" xfId="1" applyFont="1" applyFill="1" applyBorder="1" applyAlignment="1">
      <alignment horizontal="center" vertical="center" wrapText="1"/>
    </xf>
    <xf numFmtId="43" fontId="4" fillId="8" borderId="2" xfId="1" applyFont="1" applyFill="1" applyBorder="1" applyAlignment="1">
      <alignment horizontal="center" vertical="center"/>
    </xf>
    <xf numFmtId="43" fontId="4" fillId="8" borderId="3" xfId="1" applyFont="1" applyFill="1" applyBorder="1" applyAlignment="1">
      <alignment horizontal="center" vertical="center"/>
    </xf>
    <xf numFmtId="43" fontId="11" fillId="12" borderId="4" xfId="1" applyFont="1" applyFill="1" applyBorder="1" applyAlignment="1">
      <alignment horizontal="center" vertical="center" wrapText="1"/>
    </xf>
    <xf numFmtId="43" fontId="4" fillId="7" borderId="2" xfId="1" applyFont="1" applyFill="1" applyBorder="1" applyAlignment="1">
      <alignment horizontal="center" vertical="center"/>
    </xf>
    <xf numFmtId="43" fontId="4" fillId="7" borderId="3" xfId="1" applyFont="1" applyFill="1" applyBorder="1" applyAlignment="1">
      <alignment horizontal="center" vertical="center"/>
    </xf>
    <xf numFmtId="43" fontId="11" fillId="13" borderId="4" xfId="1" applyFont="1" applyFill="1" applyBorder="1" applyAlignment="1">
      <alignment horizontal="center" vertical="center" wrapText="1"/>
    </xf>
    <xf numFmtId="43" fontId="4" fillId="14" borderId="5" xfId="1" applyFont="1" applyFill="1" applyBorder="1" applyAlignment="1">
      <alignment horizontal="center" vertical="center"/>
    </xf>
    <xf numFmtId="43" fontId="6" fillId="15" borderId="4" xfId="1" applyFont="1" applyFill="1" applyBorder="1" applyAlignment="1">
      <alignment horizontal="right" vertical="center"/>
    </xf>
    <xf numFmtId="43" fontId="6" fillId="15" borderId="5" xfId="1" applyFont="1" applyFill="1" applyBorder="1" applyAlignment="1">
      <alignment horizontal="center" vertical="center"/>
    </xf>
    <xf numFmtId="43" fontId="6" fillId="15" borderId="5" xfId="1" applyFont="1" applyFill="1" applyBorder="1" applyAlignment="1">
      <alignment horizontal="right" vertical="center"/>
    </xf>
    <xf numFmtId="43" fontId="6" fillId="16" borderId="4" xfId="1" applyFont="1" applyFill="1" applyBorder="1" applyAlignment="1">
      <alignment horizontal="center" vertical="center"/>
    </xf>
    <xf numFmtId="43" fontId="4" fillId="16" borderId="5" xfId="1" applyFont="1" applyFill="1" applyBorder="1" applyAlignment="1">
      <alignment vertical="center"/>
    </xf>
    <xf numFmtId="43" fontId="6" fillId="17" borderId="6" xfId="1" applyFont="1" applyFill="1" applyBorder="1" applyAlignment="1">
      <alignment horizontal="center" vertical="center"/>
    </xf>
    <xf numFmtId="43" fontId="6" fillId="18" borderId="4" xfId="1" applyFont="1" applyFill="1" applyBorder="1" applyAlignment="1">
      <alignment horizontal="center" vertical="center"/>
    </xf>
    <xf numFmtId="43" fontId="6" fillId="18" borderId="5" xfId="1" applyFont="1" applyFill="1" applyBorder="1" applyAlignment="1">
      <alignment horizontal="center" vertical="center"/>
    </xf>
    <xf numFmtId="43" fontId="6" fillId="14" borderId="6" xfId="1" applyFont="1" applyFill="1" applyBorder="1" applyAlignment="1">
      <alignment horizontal="right" vertical="center"/>
    </xf>
    <xf numFmtId="0" fontId="25" fillId="0" borderId="0" xfId="0" applyFont="1" applyFill="1" applyAlignment="1">
      <alignment horizontal="left" vertical="center"/>
    </xf>
    <xf numFmtId="0" fontId="26" fillId="0" borderId="0" xfId="0" applyFont="1" applyFill="1" applyAlignment="1">
      <alignment vertical="center"/>
    </xf>
    <xf numFmtId="0" fontId="26" fillId="0" borderId="0" xfId="0" applyFont="1" applyFill="1" applyAlignment="1">
      <alignment horizontal="left" vertical="center"/>
    </xf>
    <xf numFmtId="0" fontId="12" fillId="0" borderId="0" xfId="0" applyFont="1" applyAlignment="1">
      <alignment vertical="center"/>
    </xf>
    <xf numFmtId="0" fontId="25" fillId="0" borderId="0" xfId="0" applyFont="1" applyBorder="1" applyAlignment="1">
      <alignment horizontal="left" vertical="center" wrapText="1"/>
    </xf>
    <xf numFmtId="9" fontId="25" fillId="0" borderId="14" xfId="0" applyNumberFormat="1" applyFont="1" applyBorder="1" applyAlignment="1">
      <alignment horizontal="left" vertical="center" wrapText="1"/>
    </xf>
    <xf numFmtId="0" fontId="25" fillId="0" borderId="0" xfId="0" applyFont="1" applyBorder="1" applyAlignment="1">
      <alignment vertical="center" wrapText="1"/>
    </xf>
    <xf numFmtId="0" fontId="25" fillId="0" borderId="0" xfId="0" applyFont="1" applyFill="1" applyBorder="1" applyAlignment="1">
      <alignment vertical="center" wrapText="1"/>
    </xf>
    <xf numFmtId="0" fontId="4" fillId="5" borderId="4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4" fillId="19" borderId="1" xfId="1" quotePrefix="1" applyNumberFormat="1" applyFont="1" applyFill="1" applyBorder="1" applyAlignment="1" applyProtection="1">
      <alignment horizontal="center" vertical="center"/>
      <protection locked="0"/>
    </xf>
    <xf numFmtId="43" fontId="4" fillId="20" borderId="7" xfId="1" applyFont="1" applyFill="1" applyBorder="1" applyAlignment="1" applyProtection="1">
      <alignment horizontal="right" vertical="center"/>
      <protection locked="0"/>
    </xf>
    <xf numFmtId="43" fontId="4" fillId="20" borderId="8" xfId="1" applyFont="1" applyFill="1" applyBorder="1" applyAlignment="1" applyProtection="1">
      <alignment horizontal="right" vertical="center"/>
      <protection locked="0"/>
    </xf>
    <xf numFmtId="43" fontId="4" fillId="21" borderId="7" xfId="1" applyFont="1" applyFill="1" applyBorder="1" applyAlignment="1" applyProtection="1">
      <alignment horizontal="center" vertical="center"/>
      <protection locked="0"/>
    </xf>
    <xf numFmtId="43" fontId="4" fillId="21" borderId="8" xfId="1" applyFont="1" applyFill="1" applyBorder="1" applyAlignment="1" applyProtection="1">
      <alignment horizontal="center" vertical="center"/>
      <protection locked="0"/>
    </xf>
    <xf numFmtId="43" fontId="4" fillId="22" borderId="7" xfId="1" applyFont="1" applyFill="1" applyBorder="1" applyAlignment="1" applyProtection="1">
      <alignment horizontal="center" vertical="center"/>
      <protection locked="0"/>
    </xf>
    <xf numFmtId="43" fontId="4" fillId="22" borderId="8" xfId="1" applyFont="1" applyFill="1" applyBorder="1" applyAlignment="1" applyProtection="1">
      <alignment horizontal="center" vertical="center"/>
      <protection locked="0"/>
    </xf>
    <xf numFmtId="43" fontId="4" fillId="22" borderId="1" xfId="1" applyFont="1" applyFill="1" applyBorder="1" applyAlignment="1" applyProtection="1">
      <alignment horizontal="center" vertical="center"/>
      <protection locked="0"/>
    </xf>
    <xf numFmtId="43" fontId="4" fillId="22" borderId="0" xfId="1" applyFont="1" applyFill="1" applyBorder="1" applyAlignment="1" applyProtection="1">
      <alignment horizontal="center" vertical="center"/>
      <protection locked="0"/>
    </xf>
    <xf numFmtId="0" fontId="20" fillId="0" borderId="0" xfId="0" applyFont="1" applyAlignment="1">
      <alignment horizontal="justify" vertical="center"/>
    </xf>
    <xf numFmtId="0" fontId="21" fillId="23" borderId="9" xfId="0" applyFont="1" applyFill="1" applyBorder="1" applyAlignment="1">
      <alignment horizontal="center" vertical="center" wrapText="1"/>
    </xf>
    <xf numFmtId="0" fontId="21" fillId="23" borderId="10" xfId="0" applyFont="1" applyFill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49" fontId="1" fillId="0" borderId="12" xfId="0" applyNumberFormat="1" applyFont="1" applyBorder="1" applyAlignment="1">
      <alignment horizontal="center" vertical="center" wrapText="1"/>
    </xf>
    <xf numFmtId="0" fontId="3" fillId="4" borderId="0" xfId="0" applyFont="1" applyFill="1" applyBorder="1" applyAlignment="1">
      <alignment horizontal="left"/>
    </xf>
    <xf numFmtId="0" fontId="3" fillId="4" borderId="0" xfId="0" applyFont="1" applyFill="1" applyBorder="1" applyAlignment="1">
      <alignment horizontal="left"/>
    </xf>
    <xf numFmtId="0" fontId="14" fillId="24" borderId="0" xfId="0" applyFont="1" applyFill="1" applyAlignment="1">
      <alignment horizontal="left" vertical="center"/>
    </xf>
    <xf numFmtId="2" fontId="6" fillId="24" borderId="0" xfId="0" applyNumberFormat="1" applyFont="1" applyFill="1" applyAlignment="1">
      <alignment horizontal="center" vertical="center"/>
    </xf>
    <xf numFmtId="0" fontId="25" fillId="0" borderId="17" xfId="0" applyFont="1" applyFill="1" applyBorder="1" applyAlignment="1">
      <alignment horizontal="center" vertical="center" wrapText="1"/>
    </xf>
    <xf numFmtId="0" fontId="25" fillId="0" borderId="14" xfId="0" applyFont="1" applyFill="1" applyBorder="1" applyAlignment="1">
      <alignment horizontal="center" vertical="center" wrapText="1"/>
    </xf>
    <xf numFmtId="0" fontId="25" fillId="0" borderId="16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center"/>
    </xf>
    <xf numFmtId="0" fontId="6" fillId="24" borderId="0" xfId="0" applyFont="1" applyFill="1" applyAlignment="1">
      <alignment horizontal="left" vertical="center"/>
    </xf>
    <xf numFmtId="0" fontId="7" fillId="0" borderId="0" xfId="0" applyFont="1" applyAlignment="1">
      <alignment horizontal="center" wrapText="1"/>
    </xf>
    <xf numFmtId="0" fontId="3" fillId="19" borderId="5" xfId="0" applyFont="1" applyFill="1" applyBorder="1" applyAlignment="1" applyProtection="1">
      <alignment horizontal="center"/>
      <protection locked="0"/>
    </xf>
    <xf numFmtId="10" fontId="4" fillId="0" borderId="0" xfId="0" applyNumberFormat="1" applyFont="1" applyFill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  <xf numFmtId="2" fontId="4" fillId="26" borderId="0" xfId="0" applyNumberFormat="1" applyFont="1" applyFill="1" applyAlignment="1" applyProtection="1">
      <alignment horizontal="center" vertical="center"/>
      <protection locked="0"/>
    </xf>
    <xf numFmtId="10" fontId="4" fillId="26" borderId="0" xfId="0" applyNumberFormat="1" applyFont="1" applyFill="1" applyAlignment="1" applyProtection="1">
      <alignment horizontal="center" vertical="center"/>
      <protection locked="0"/>
    </xf>
    <xf numFmtId="0" fontId="5" fillId="3" borderId="15" xfId="0" applyFont="1" applyFill="1" applyBorder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3" fillId="4" borderId="0" xfId="0" applyFont="1" applyFill="1" applyBorder="1" applyAlignment="1">
      <alignment horizontal="left"/>
    </xf>
    <xf numFmtId="0" fontId="3" fillId="19" borderId="13" xfId="0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2" fontId="15" fillId="0" borderId="18" xfId="0" applyNumberFormat="1" applyFont="1" applyFill="1" applyBorder="1" applyAlignment="1">
      <alignment horizontal="center" vertical="center" wrapText="1"/>
    </xf>
    <xf numFmtId="2" fontId="15" fillId="0" borderId="0" xfId="0" applyNumberFormat="1" applyFont="1" applyFill="1" applyBorder="1" applyAlignment="1">
      <alignment horizontal="center" vertical="center" wrapText="1"/>
    </xf>
    <xf numFmtId="0" fontId="15" fillId="2" borderId="0" xfId="0" applyFont="1" applyFill="1" applyAlignment="1">
      <alignment horizontal="center" vertical="center" wrapText="1"/>
    </xf>
    <xf numFmtId="0" fontId="10" fillId="25" borderId="7" xfId="0" applyFont="1" applyFill="1" applyBorder="1" applyAlignment="1">
      <alignment horizontal="center" vertical="center"/>
    </xf>
    <xf numFmtId="0" fontId="10" fillId="25" borderId="1" xfId="0" applyFont="1" applyFill="1" applyBorder="1" applyAlignment="1">
      <alignment horizontal="center" vertical="center"/>
    </xf>
    <xf numFmtId="0" fontId="10" fillId="25" borderId="4" xfId="0" applyFont="1" applyFill="1" applyBorder="1" applyAlignment="1">
      <alignment horizontal="center" vertical="center" wrapText="1"/>
    </xf>
    <xf numFmtId="0" fontId="10" fillId="25" borderId="5" xfId="0" applyFont="1" applyFill="1" applyBorder="1" applyAlignment="1">
      <alignment horizontal="center" vertical="center" wrapText="1"/>
    </xf>
    <xf numFmtId="0" fontId="10" fillId="25" borderId="6" xfId="0" applyFont="1" applyFill="1" applyBorder="1" applyAlignment="1">
      <alignment horizontal="center" vertical="center" wrapText="1"/>
    </xf>
    <xf numFmtId="0" fontId="10" fillId="25" borderId="2" xfId="0" applyFont="1" applyFill="1" applyBorder="1" applyAlignment="1">
      <alignment horizontal="center" vertical="center"/>
    </xf>
    <xf numFmtId="2" fontId="16" fillId="0" borderId="18" xfId="0" applyNumberFormat="1" applyFont="1" applyFill="1" applyBorder="1" applyAlignment="1">
      <alignment horizontal="center" vertical="center" wrapText="1"/>
    </xf>
    <xf numFmtId="2" fontId="16" fillId="0" borderId="0" xfId="0" applyNumberFormat="1" applyFont="1" applyFill="1" applyBorder="1" applyAlignment="1">
      <alignment horizontal="center" vertical="center" wrapText="1"/>
    </xf>
    <xf numFmtId="0" fontId="4" fillId="8" borderId="0" xfId="0" applyFont="1" applyFill="1" applyAlignment="1">
      <alignment horizontal="center" vertical="center" wrapText="1"/>
    </xf>
    <xf numFmtId="0" fontId="25" fillId="0" borderId="14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25" fillId="0" borderId="17" xfId="0" applyFont="1" applyBorder="1" applyAlignment="1">
      <alignment horizontal="right" vertical="center" wrapText="1"/>
    </xf>
    <xf numFmtId="0" fontId="25" fillId="0" borderId="14" xfId="0" applyFont="1" applyBorder="1" applyAlignment="1">
      <alignment horizontal="right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13" fillId="24" borderId="0" xfId="0" applyFont="1" applyFill="1" applyAlignment="1">
      <alignment horizontal="left" vertical="center"/>
    </xf>
    <xf numFmtId="0" fontId="13" fillId="0" borderId="0" xfId="0" applyFont="1" applyFill="1" applyAlignment="1">
      <alignment horizontal="left" vertical="center"/>
    </xf>
    <xf numFmtId="0" fontId="13" fillId="24" borderId="0" xfId="0" applyFont="1" applyFill="1" applyAlignment="1">
      <alignment vertical="center"/>
    </xf>
    <xf numFmtId="0" fontId="17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1">
    <dxf>
      <font>
        <color theme="0"/>
      </font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83"/>
  <sheetViews>
    <sheetView showGridLines="0" tabSelected="1" view="pageBreakPreview" zoomScale="60" zoomScaleNormal="80" workbookViewId="0">
      <selection activeCell="B10" sqref="B10:C10"/>
    </sheetView>
  </sheetViews>
  <sheetFormatPr baseColWidth="10" defaultRowHeight="14.25"/>
  <cols>
    <col min="1" max="1" width="6" style="12" bestFit="1" customWidth="1"/>
    <col min="2" max="2" width="12.42578125" style="12" customWidth="1"/>
    <col min="3" max="3" width="18.85546875" style="12" customWidth="1"/>
    <col min="4" max="6" width="12.42578125" style="12" customWidth="1"/>
    <col min="7" max="8" width="13.28515625" style="12" customWidth="1"/>
    <col min="9" max="15" width="12.42578125" style="12" customWidth="1"/>
    <col min="16" max="16" width="0" style="12" hidden="1" customWidth="1"/>
    <col min="17" max="16384" width="11.42578125" style="12"/>
  </cols>
  <sheetData>
    <row r="1" spans="2:15" s="8" customFormat="1" ht="16.5">
      <c r="N1" s="9"/>
    </row>
    <row r="2" spans="2:15" s="8" customFormat="1" ht="66" customHeight="1">
      <c r="C2" s="122" t="s">
        <v>75</v>
      </c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</row>
    <row r="3" spans="2:15" s="8" customFormat="1" ht="31.5" customHeight="1">
      <c r="C3" s="120" t="s">
        <v>73</v>
      </c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</row>
    <row r="4" spans="2:15" s="8" customFormat="1" ht="34.5" customHeight="1">
      <c r="B4" s="1"/>
      <c r="C4" s="108" t="s">
        <v>72</v>
      </c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</row>
    <row r="5" spans="2:15" s="8" customFormat="1" ht="14.25" customHeight="1">
      <c r="B5" s="1"/>
      <c r="C5" s="129" t="s">
        <v>37</v>
      </c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  <c r="O5" s="130"/>
    </row>
    <row r="6" spans="2:15" s="8" customFormat="1" ht="14.2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5"/>
      <c r="O6" s="1"/>
    </row>
    <row r="7" spans="2:15" s="8" customFormat="1" ht="14.25" customHeight="1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5"/>
      <c r="O7" s="1"/>
    </row>
    <row r="8" spans="2:15" s="8" customFormat="1" ht="14.25" customHeight="1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5"/>
      <c r="O8" s="1"/>
    </row>
    <row r="9" spans="2:15" s="8" customFormat="1" ht="14.25" customHeight="1">
      <c r="B9" s="99" t="s">
        <v>68</v>
      </c>
      <c r="C9" s="99"/>
      <c r="D9" s="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</row>
    <row r="10" spans="2:15" s="8" customFormat="1" ht="16.5">
      <c r="B10" s="116" t="s">
        <v>76</v>
      </c>
      <c r="C10" s="116"/>
      <c r="D10" s="7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</row>
    <row r="11" spans="2:15" s="8" customFormat="1" ht="16.5">
      <c r="B11" s="2"/>
      <c r="C11" s="2"/>
      <c r="D11" s="7"/>
      <c r="E11" s="3"/>
      <c r="F11" s="3"/>
      <c r="G11" s="3"/>
      <c r="H11" s="3"/>
      <c r="I11" s="3"/>
      <c r="J11" s="3"/>
      <c r="K11" s="3"/>
      <c r="L11" s="3"/>
      <c r="M11" s="3"/>
      <c r="N11" s="6"/>
    </row>
    <row r="12" spans="2:15" s="8" customFormat="1" ht="16.5">
      <c r="B12" s="2"/>
      <c r="C12" s="2"/>
      <c r="D12" s="7"/>
      <c r="E12" s="3"/>
      <c r="F12" s="3"/>
      <c r="G12" s="3"/>
      <c r="H12" s="3"/>
      <c r="I12" s="3"/>
      <c r="J12" s="3"/>
      <c r="K12" s="3"/>
      <c r="L12" s="3"/>
      <c r="M12" s="3"/>
      <c r="N12" s="6"/>
    </row>
    <row r="13" spans="2:15" s="8" customFormat="1" ht="16.5">
      <c r="B13" s="100" t="s">
        <v>69</v>
      </c>
      <c r="C13" s="2"/>
      <c r="D13" s="7"/>
      <c r="E13" s="117"/>
      <c r="F13" s="117"/>
      <c r="G13" s="117"/>
      <c r="H13" s="117"/>
      <c r="I13" s="117"/>
      <c r="J13" s="117"/>
      <c r="K13" s="117"/>
      <c r="L13" s="117"/>
      <c r="M13" s="117"/>
      <c r="N13" s="117"/>
      <c r="O13" s="117"/>
    </row>
    <row r="14" spans="2:15" s="8" customFormat="1" ht="16.5">
      <c r="B14" s="116" t="s">
        <v>70</v>
      </c>
      <c r="C14" s="116"/>
      <c r="D14" s="7"/>
      <c r="E14" s="109"/>
      <c r="F14" s="109"/>
      <c r="G14" s="109"/>
      <c r="H14" s="109"/>
      <c r="I14" s="109"/>
      <c r="J14" s="109"/>
      <c r="K14" s="109"/>
      <c r="L14" s="109"/>
      <c r="M14" s="109"/>
      <c r="N14" s="109"/>
      <c r="O14" s="109"/>
    </row>
    <row r="15" spans="2:15" s="8" customFormat="1" ht="16.5">
      <c r="B15" s="100" t="s">
        <v>71</v>
      </c>
      <c r="C15" s="2"/>
      <c r="D15" s="7"/>
      <c r="E15" s="109"/>
      <c r="F15" s="109"/>
      <c r="G15" s="109"/>
      <c r="H15" s="109"/>
      <c r="I15" s="109"/>
      <c r="J15" s="109"/>
      <c r="K15" s="109"/>
      <c r="L15" s="109"/>
      <c r="M15" s="109"/>
      <c r="N15" s="109"/>
      <c r="O15" s="109"/>
    </row>
    <row r="16" spans="2:15" s="8" customFormat="1" ht="16.5">
      <c r="B16" s="4"/>
      <c r="C16" s="4"/>
      <c r="D16" s="4"/>
      <c r="E16" s="10"/>
      <c r="F16" s="10"/>
      <c r="G16" s="10"/>
      <c r="H16" s="10"/>
      <c r="I16" s="10"/>
      <c r="J16" s="10"/>
      <c r="K16" s="10"/>
      <c r="L16" s="10"/>
      <c r="M16" s="10"/>
      <c r="N16" s="11"/>
    </row>
    <row r="17" spans="1:16" s="8" customFormat="1" ht="16.5"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1"/>
    </row>
    <row r="18" spans="1:16" ht="15">
      <c r="B18" s="13"/>
      <c r="O18" s="14"/>
    </row>
    <row r="19" spans="1:16" ht="44.25" customHeight="1">
      <c r="B19" s="114" t="s">
        <v>35</v>
      </c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</row>
    <row r="20" spans="1:16">
      <c r="A20" s="30"/>
      <c r="B20" s="30"/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</row>
    <row r="21" spans="1:16" ht="39" customHeight="1">
      <c r="A21" s="30"/>
      <c r="B21" s="31"/>
      <c r="C21" s="123" t="s">
        <v>27</v>
      </c>
      <c r="D21" s="124"/>
      <c r="E21" s="124"/>
      <c r="F21" s="125" t="s">
        <v>65</v>
      </c>
      <c r="G21" s="126"/>
      <c r="H21" s="127"/>
      <c r="I21" s="123" t="s">
        <v>28</v>
      </c>
      <c r="J21" s="124"/>
      <c r="K21" s="128"/>
      <c r="L21" s="124" t="s">
        <v>29</v>
      </c>
      <c r="M21" s="124"/>
      <c r="N21" s="128"/>
      <c r="O21" s="30"/>
      <c r="P21" s="30"/>
    </row>
    <row r="22" spans="1:16" s="15" customFormat="1" ht="38.25">
      <c r="A22" s="81" t="s">
        <v>25</v>
      </c>
      <c r="B22" s="53" t="s">
        <v>26</v>
      </c>
      <c r="C22" s="56" t="s">
        <v>32</v>
      </c>
      <c r="D22" s="54" t="s">
        <v>60</v>
      </c>
      <c r="E22" s="54" t="s">
        <v>31</v>
      </c>
      <c r="F22" s="59" t="s">
        <v>33</v>
      </c>
      <c r="G22" s="54" t="s">
        <v>60</v>
      </c>
      <c r="H22" s="54" t="s">
        <v>31</v>
      </c>
      <c r="I22" s="62" t="s">
        <v>28</v>
      </c>
      <c r="J22" s="54" t="s">
        <v>60</v>
      </c>
      <c r="K22" s="54" t="s">
        <v>31</v>
      </c>
      <c r="L22" s="62" t="s">
        <v>34</v>
      </c>
      <c r="M22" s="54" t="s">
        <v>60</v>
      </c>
      <c r="N22" s="54" t="s">
        <v>31</v>
      </c>
      <c r="O22" s="55" t="s">
        <v>36</v>
      </c>
      <c r="P22" s="33"/>
    </row>
    <row r="23" spans="1:16" s="15" customFormat="1">
      <c r="A23" s="82">
        <v>1</v>
      </c>
      <c r="B23" s="84"/>
      <c r="C23" s="85"/>
      <c r="D23" s="46">
        <f>1+E57</f>
        <v>1.04</v>
      </c>
      <c r="E23" s="47">
        <f>C23/D23</f>
        <v>0</v>
      </c>
      <c r="F23" s="87"/>
      <c r="G23" s="48">
        <f>D23</f>
        <v>1.04</v>
      </c>
      <c r="H23" s="60">
        <f>F23/G23</f>
        <v>0</v>
      </c>
      <c r="I23" s="89"/>
      <c r="J23" s="48">
        <f>D23</f>
        <v>1.04</v>
      </c>
      <c r="K23" s="57">
        <f t="shared" ref="K23:K52" si="0">I23/J23</f>
        <v>0</v>
      </c>
      <c r="L23" s="91"/>
      <c r="M23" s="49">
        <f>D23</f>
        <v>1.04</v>
      </c>
      <c r="N23" s="57">
        <f>L23/M23</f>
        <v>0</v>
      </c>
      <c r="O23" s="50">
        <f>-C23-F23+I23+L23</f>
        <v>0</v>
      </c>
      <c r="P23" s="32"/>
    </row>
    <row r="24" spans="1:16" s="15" customFormat="1">
      <c r="A24" s="83">
        <v>2</v>
      </c>
      <c r="B24" s="34">
        <f>B23+1</f>
        <v>1</v>
      </c>
      <c r="C24" s="86"/>
      <c r="D24" s="35">
        <f>$D$23*D23</f>
        <v>1.0816000000000001</v>
      </c>
      <c r="E24" s="35">
        <f>C24/D24</f>
        <v>0</v>
      </c>
      <c r="F24" s="88"/>
      <c r="G24" s="36">
        <f>$G$23*G23</f>
        <v>1.0816000000000001</v>
      </c>
      <c r="H24" s="61">
        <f t="shared" ref="H24:H52" si="1">F24/G24</f>
        <v>0</v>
      </c>
      <c r="I24" s="90"/>
      <c r="J24" s="37">
        <f>$J$23*J23</f>
        <v>1.0816000000000001</v>
      </c>
      <c r="K24" s="58">
        <f t="shared" si="0"/>
        <v>0</v>
      </c>
      <c r="L24" s="92"/>
      <c r="M24" s="37">
        <f>$M$23*M23</f>
        <v>1.0816000000000001</v>
      </c>
      <c r="N24" s="58">
        <f t="shared" ref="N24:N52" si="2">L24/M24</f>
        <v>0</v>
      </c>
      <c r="O24" s="51">
        <f t="shared" ref="O24:O52" si="3">-C24-F24+I24+L24</f>
        <v>0</v>
      </c>
      <c r="P24" s="32"/>
    </row>
    <row r="25" spans="1:16" s="15" customFormat="1">
      <c r="A25" s="83">
        <v>3</v>
      </c>
      <c r="B25" s="34">
        <f t="shared" ref="B25:B52" si="4">B24+1</f>
        <v>2</v>
      </c>
      <c r="C25" s="86"/>
      <c r="D25" s="35">
        <f t="shared" ref="D25:D52" si="5">$D$23*D24</f>
        <v>1.1248640000000001</v>
      </c>
      <c r="E25" s="35">
        <f>C25/D25</f>
        <v>0</v>
      </c>
      <c r="F25" s="88"/>
      <c r="G25" s="36">
        <f t="shared" ref="G25:G52" si="6">$G$23*G24</f>
        <v>1.1248640000000001</v>
      </c>
      <c r="H25" s="61">
        <f t="shared" si="1"/>
        <v>0</v>
      </c>
      <c r="I25" s="90"/>
      <c r="J25" s="37">
        <f t="shared" ref="J25:J52" si="7">$J$23*J24</f>
        <v>1.1248640000000001</v>
      </c>
      <c r="K25" s="58">
        <f t="shared" si="0"/>
        <v>0</v>
      </c>
      <c r="L25" s="92"/>
      <c r="M25" s="37">
        <f t="shared" ref="M25:M52" si="8">$M$23*M24</f>
        <v>1.1248640000000001</v>
      </c>
      <c r="N25" s="58">
        <f t="shared" si="2"/>
        <v>0</v>
      </c>
      <c r="O25" s="51">
        <f t="shared" si="3"/>
        <v>0</v>
      </c>
      <c r="P25" s="32"/>
    </row>
    <row r="26" spans="1:16" s="15" customFormat="1">
      <c r="A26" s="83">
        <v>4</v>
      </c>
      <c r="B26" s="34">
        <f t="shared" si="4"/>
        <v>3</v>
      </c>
      <c r="C26" s="86"/>
      <c r="D26" s="35">
        <f t="shared" si="5"/>
        <v>1.1698585600000002</v>
      </c>
      <c r="E26" s="35">
        <f>C26/D26</f>
        <v>0</v>
      </c>
      <c r="F26" s="88"/>
      <c r="G26" s="36">
        <f t="shared" si="6"/>
        <v>1.1698585600000002</v>
      </c>
      <c r="H26" s="61">
        <f t="shared" si="1"/>
        <v>0</v>
      </c>
      <c r="I26" s="90"/>
      <c r="J26" s="37">
        <f t="shared" si="7"/>
        <v>1.1698585600000002</v>
      </c>
      <c r="K26" s="58">
        <f t="shared" si="0"/>
        <v>0</v>
      </c>
      <c r="L26" s="92"/>
      <c r="M26" s="37">
        <f t="shared" si="8"/>
        <v>1.1698585600000002</v>
      </c>
      <c r="N26" s="58">
        <f t="shared" si="2"/>
        <v>0</v>
      </c>
      <c r="O26" s="51">
        <f t="shared" si="3"/>
        <v>0</v>
      </c>
      <c r="P26" s="32"/>
    </row>
    <row r="27" spans="1:16" s="15" customFormat="1">
      <c r="A27" s="83">
        <v>5</v>
      </c>
      <c r="B27" s="34">
        <f t="shared" si="4"/>
        <v>4</v>
      </c>
      <c r="C27" s="86"/>
      <c r="D27" s="35">
        <f t="shared" si="5"/>
        <v>1.2166529024000003</v>
      </c>
      <c r="E27" s="35">
        <f>C27/D27</f>
        <v>0</v>
      </c>
      <c r="F27" s="88"/>
      <c r="G27" s="36">
        <f t="shared" si="6"/>
        <v>1.2166529024000003</v>
      </c>
      <c r="H27" s="61">
        <f t="shared" si="1"/>
        <v>0</v>
      </c>
      <c r="I27" s="90"/>
      <c r="J27" s="37">
        <f t="shared" si="7"/>
        <v>1.2166529024000003</v>
      </c>
      <c r="K27" s="58">
        <f t="shared" si="0"/>
        <v>0</v>
      </c>
      <c r="L27" s="92"/>
      <c r="M27" s="37">
        <f t="shared" si="8"/>
        <v>1.2166529024000003</v>
      </c>
      <c r="N27" s="58">
        <f t="shared" si="2"/>
        <v>0</v>
      </c>
      <c r="O27" s="51">
        <f t="shared" si="3"/>
        <v>0</v>
      </c>
      <c r="P27" s="32"/>
    </row>
    <row r="28" spans="1:16" s="15" customFormat="1">
      <c r="A28" s="83">
        <v>6</v>
      </c>
      <c r="B28" s="34">
        <f t="shared" si="4"/>
        <v>5</v>
      </c>
      <c r="C28" s="86"/>
      <c r="D28" s="35">
        <f t="shared" si="5"/>
        <v>1.2653190184960004</v>
      </c>
      <c r="E28" s="35">
        <f t="shared" ref="E28:E52" si="9">C28/D28</f>
        <v>0</v>
      </c>
      <c r="F28" s="88"/>
      <c r="G28" s="36">
        <f t="shared" si="6"/>
        <v>1.2653190184960004</v>
      </c>
      <c r="H28" s="61">
        <f t="shared" si="1"/>
        <v>0</v>
      </c>
      <c r="I28" s="90"/>
      <c r="J28" s="37">
        <f t="shared" si="7"/>
        <v>1.2653190184960004</v>
      </c>
      <c r="K28" s="58">
        <f t="shared" si="0"/>
        <v>0</v>
      </c>
      <c r="L28" s="92"/>
      <c r="M28" s="37">
        <f t="shared" si="8"/>
        <v>1.2653190184960004</v>
      </c>
      <c r="N28" s="58">
        <f t="shared" si="2"/>
        <v>0</v>
      </c>
      <c r="O28" s="51">
        <f t="shared" si="3"/>
        <v>0</v>
      </c>
      <c r="P28" s="32"/>
    </row>
    <row r="29" spans="1:16" s="15" customFormat="1">
      <c r="A29" s="83">
        <v>7</v>
      </c>
      <c r="B29" s="34">
        <f t="shared" si="4"/>
        <v>6</v>
      </c>
      <c r="C29" s="86"/>
      <c r="D29" s="35">
        <f t="shared" si="5"/>
        <v>1.3159317792358405</v>
      </c>
      <c r="E29" s="35">
        <f t="shared" si="9"/>
        <v>0</v>
      </c>
      <c r="F29" s="88"/>
      <c r="G29" s="36">
        <f t="shared" si="6"/>
        <v>1.3159317792358405</v>
      </c>
      <c r="H29" s="61">
        <f t="shared" si="1"/>
        <v>0</v>
      </c>
      <c r="I29" s="90"/>
      <c r="J29" s="37">
        <f t="shared" si="7"/>
        <v>1.3159317792358405</v>
      </c>
      <c r="K29" s="58">
        <f t="shared" si="0"/>
        <v>0</v>
      </c>
      <c r="L29" s="92"/>
      <c r="M29" s="37">
        <f t="shared" si="8"/>
        <v>1.3159317792358405</v>
      </c>
      <c r="N29" s="58">
        <f t="shared" si="2"/>
        <v>0</v>
      </c>
      <c r="O29" s="51">
        <f t="shared" si="3"/>
        <v>0</v>
      </c>
      <c r="P29" s="32"/>
    </row>
    <row r="30" spans="1:16" s="15" customFormat="1">
      <c r="A30" s="83">
        <v>8</v>
      </c>
      <c r="B30" s="34">
        <f t="shared" si="4"/>
        <v>7</v>
      </c>
      <c r="C30" s="86"/>
      <c r="D30" s="35">
        <f t="shared" si="5"/>
        <v>1.3685690504052741</v>
      </c>
      <c r="E30" s="35">
        <f t="shared" si="9"/>
        <v>0</v>
      </c>
      <c r="F30" s="88"/>
      <c r="G30" s="36">
        <f t="shared" si="6"/>
        <v>1.3685690504052741</v>
      </c>
      <c r="H30" s="61">
        <f t="shared" si="1"/>
        <v>0</v>
      </c>
      <c r="I30" s="90"/>
      <c r="J30" s="37">
        <f t="shared" si="7"/>
        <v>1.3685690504052741</v>
      </c>
      <c r="K30" s="58">
        <f t="shared" si="0"/>
        <v>0</v>
      </c>
      <c r="L30" s="92"/>
      <c r="M30" s="37">
        <f t="shared" si="8"/>
        <v>1.3685690504052741</v>
      </c>
      <c r="N30" s="58">
        <f t="shared" si="2"/>
        <v>0</v>
      </c>
      <c r="O30" s="51">
        <f t="shared" si="3"/>
        <v>0</v>
      </c>
      <c r="P30" s="32"/>
    </row>
    <row r="31" spans="1:16" s="15" customFormat="1">
      <c r="A31" s="83">
        <v>9</v>
      </c>
      <c r="B31" s="34">
        <f t="shared" si="4"/>
        <v>8</v>
      </c>
      <c r="C31" s="86"/>
      <c r="D31" s="35">
        <f t="shared" si="5"/>
        <v>1.4233118124214852</v>
      </c>
      <c r="E31" s="35">
        <f t="shared" si="9"/>
        <v>0</v>
      </c>
      <c r="F31" s="88"/>
      <c r="G31" s="36">
        <f t="shared" si="6"/>
        <v>1.4233118124214852</v>
      </c>
      <c r="H31" s="61">
        <f t="shared" si="1"/>
        <v>0</v>
      </c>
      <c r="I31" s="90"/>
      <c r="J31" s="37">
        <f t="shared" si="7"/>
        <v>1.4233118124214852</v>
      </c>
      <c r="K31" s="58">
        <f t="shared" si="0"/>
        <v>0</v>
      </c>
      <c r="L31" s="92"/>
      <c r="M31" s="37">
        <f t="shared" si="8"/>
        <v>1.4233118124214852</v>
      </c>
      <c r="N31" s="58">
        <f t="shared" si="2"/>
        <v>0</v>
      </c>
      <c r="O31" s="51">
        <f t="shared" si="3"/>
        <v>0</v>
      </c>
      <c r="P31" s="32"/>
    </row>
    <row r="32" spans="1:16" s="15" customFormat="1">
      <c r="A32" s="83">
        <v>10</v>
      </c>
      <c r="B32" s="34">
        <f t="shared" si="4"/>
        <v>9</v>
      </c>
      <c r="C32" s="86"/>
      <c r="D32" s="35">
        <f t="shared" si="5"/>
        <v>1.4802442849183446</v>
      </c>
      <c r="E32" s="35">
        <f t="shared" si="9"/>
        <v>0</v>
      </c>
      <c r="F32" s="88"/>
      <c r="G32" s="36">
        <f t="shared" si="6"/>
        <v>1.4802442849183446</v>
      </c>
      <c r="H32" s="61">
        <f t="shared" si="1"/>
        <v>0</v>
      </c>
      <c r="I32" s="90"/>
      <c r="J32" s="37">
        <f t="shared" si="7"/>
        <v>1.4802442849183446</v>
      </c>
      <c r="K32" s="58">
        <f t="shared" si="0"/>
        <v>0</v>
      </c>
      <c r="L32" s="92"/>
      <c r="M32" s="37">
        <f t="shared" si="8"/>
        <v>1.4802442849183446</v>
      </c>
      <c r="N32" s="58">
        <f t="shared" si="2"/>
        <v>0</v>
      </c>
      <c r="O32" s="51">
        <f t="shared" si="3"/>
        <v>0</v>
      </c>
      <c r="P32" s="32"/>
    </row>
    <row r="33" spans="1:16" s="15" customFormat="1">
      <c r="A33" s="83">
        <v>11</v>
      </c>
      <c r="B33" s="34">
        <f t="shared" si="4"/>
        <v>10</v>
      </c>
      <c r="C33" s="86"/>
      <c r="D33" s="35">
        <f t="shared" si="5"/>
        <v>1.5394540563150785</v>
      </c>
      <c r="E33" s="35">
        <f t="shared" si="9"/>
        <v>0</v>
      </c>
      <c r="F33" s="88"/>
      <c r="G33" s="36">
        <f t="shared" si="6"/>
        <v>1.5394540563150785</v>
      </c>
      <c r="H33" s="61">
        <f t="shared" si="1"/>
        <v>0</v>
      </c>
      <c r="I33" s="90"/>
      <c r="J33" s="37">
        <f t="shared" si="7"/>
        <v>1.5394540563150785</v>
      </c>
      <c r="K33" s="58">
        <f t="shared" si="0"/>
        <v>0</v>
      </c>
      <c r="L33" s="92"/>
      <c r="M33" s="37">
        <f t="shared" si="8"/>
        <v>1.5394540563150785</v>
      </c>
      <c r="N33" s="58">
        <f t="shared" si="2"/>
        <v>0</v>
      </c>
      <c r="O33" s="51">
        <f t="shared" si="3"/>
        <v>0</v>
      </c>
      <c r="P33" s="32"/>
    </row>
    <row r="34" spans="1:16" s="15" customFormat="1">
      <c r="A34" s="83">
        <v>12</v>
      </c>
      <c r="B34" s="34">
        <f t="shared" si="4"/>
        <v>11</v>
      </c>
      <c r="C34" s="86"/>
      <c r="D34" s="35">
        <f t="shared" si="5"/>
        <v>1.6010322185676817</v>
      </c>
      <c r="E34" s="35">
        <f t="shared" si="9"/>
        <v>0</v>
      </c>
      <c r="F34" s="88"/>
      <c r="G34" s="36">
        <f t="shared" si="6"/>
        <v>1.6010322185676817</v>
      </c>
      <c r="H34" s="61">
        <f t="shared" si="1"/>
        <v>0</v>
      </c>
      <c r="I34" s="90"/>
      <c r="J34" s="37">
        <f t="shared" si="7"/>
        <v>1.6010322185676817</v>
      </c>
      <c r="K34" s="58">
        <f t="shared" si="0"/>
        <v>0</v>
      </c>
      <c r="L34" s="92"/>
      <c r="M34" s="37">
        <f t="shared" si="8"/>
        <v>1.6010322185676817</v>
      </c>
      <c r="N34" s="58">
        <f t="shared" si="2"/>
        <v>0</v>
      </c>
      <c r="O34" s="51">
        <f t="shared" si="3"/>
        <v>0</v>
      </c>
      <c r="P34" s="32"/>
    </row>
    <row r="35" spans="1:16" s="15" customFormat="1">
      <c r="A35" s="83">
        <v>13</v>
      </c>
      <c r="B35" s="34">
        <f t="shared" si="4"/>
        <v>12</v>
      </c>
      <c r="C35" s="86"/>
      <c r="D35" s="35">
        <f t="shared" si="5"/>
        <v>1.6650735073103891</v>
      </c>
      <c r="E35" s="35">
        <f t="shared" si="9"/>
        <v>0</v>
      </c>
      <c r="F35" s="88"/>
      <c r="G35" s="36">
        <f t="shared" si="6"/>
        <v>1.6650735073103891</v>
      </c>
      <c r="H35" s="61">
        <f t="shared" si="1"/>
        <v>0</v>
      </c>
      <c r="I35" s="90"/>
      <c r="J35" s="37">
        <f t="shared" si="7"/>
        <v>1.6650735073103891</v>
      </c>
      <c r="K35" s="58">
        <f t="shared" si="0"/>
        <v>0</v>
      </c>
      <c r="L35" s="92"/>
      <c r="M35" s="37">
        <f t="shared" si="8"/>
        <v>1.6650735073103891</v>
      </c>
      <c r="N35" s="58">
        <f t="shared" si="2"/>
        <v>0</v>
      </c>
      <c r="O35" s="51">
        <f t="shared" si="3"/>
        <v>0</v>
      </c>
      <c r="P35" s="32"/>
    </row>
    <row r="36" spans="1:16" s="15" customFormat="1">
      <c r="A36" s="83">
        <v>14</v>
      </c>
      <c r="B36" s="34">
        <f t="shared" si="4"/>
        <v>13</v>
      </c>
      <c r="C36" s="86"/>
      <c r="D36" s="35">
        <f t="shared" si="5"/>
        <v>1.7316764476028046</v>
      </c>
      <c r="E36" s="35">
        <f t="shared" si="9"/>
        <v>0</v>
      </c>
      <c r="F36" s="88"/>
      <c r="G36" s="36">
        <f t="shared" si="6"/>
        <v>1.7316764476028046</v>
      </c>
      <c r="H36" s="61">
        <f t="shared" si="1"/>
        <v>0</v>
      </c>
      <c r="I36" s="90"/>
      <c r="J36" s="37">
        <f t="shared" si="7"/>
        <v>1.7316764476028046</v>
      </c>
      <c r="K36" s="58">
        <f t="shared" si="0"/>
        <v>0</v>
      </c>
      <c r="L36" s="92"/>
      <c r="M36" s="37">
        <f t="shared" si="8"/>
        <v>1.7316764476028046</v>
      </c>
      <c r="N36" s="58">
        <f t="shared" si="2"/>
        <v>0</v>
      </c>
      <c r="O36" s="51">
        <f t="shared" si="3"/>
        <v>0</v>
      </c>
      <c r="P36" s="32"/>
    </row>
    <row r="37" spans="1:16" s="15" customFormat="1">
      <c r="A37" s="83">
        <v>15</v>
      </c>
      <c r="B37" s="34">
        <f t="shared" si="4"/>
        <v>14</v>
      </c>
      <c r="C37" s="86"/>
      <c r="D37" s="35">
        <f t="shared" si="5"/>
        <v>1.8009435055069167</v>
      </c>
      <c r="E37" s="35">
        <f t="shared" si="9"/>
        <v>0</v>
      </c>
      <c r="F37" s="88"/>
      <c r="G37" s="36">
        <f t="shared" si="6"/>
        <v>1.8009435055069167</v>
      </c>
      <c r="H37" s="61">
        <f t="shared" si="1"/>
        <v>0</v>
      </c>
      <c r="I37" s="90"/>
      <c r="J37" s="37">
        <f t="shared" si="7"/>
        <v>1.8009435055069167</v>
      </c>
      <c r="K37" s="58">
        <f t="shared" si="0"/>
        <v>0</v>
      </c>
      <c r="L37" s="92"/>
      <c r="M37" s="37">
        <f t="shared" si="8"/>
        <v>1.8009435055069167</v>
      </c>
      <c r="N37" s="58">
        <f t="shared" si="2"/>
        <v>0</v>
      </c>
      <c r="O37" s="51">
        <f t="shared" si="3"/>
        <v>0</v>
      </c>
      <c r="P37" s="32"/>
    </row>
    <row r="38" spans="1:16" s="15" customFormat="1">
      <c r="A38" s="83">
        <v>16</v>
      </c>
      <c r="B38" s="34">
        <f t="shared" si="4"/>
        <v>15</v>
      </c>
      <c r="C38" s="86"/>
      <c r="D38" s="35">
        <f t="shared" si="5"/>
        <v>1.8729812457271935</v>
      </c>
      <c r="E38" s="35">
        <f t="shared" si="9"/>
        <v>0</v>
      </c>
      <c r="F38" s="88"/>
      <c r="G38" s="36">
        <f t="shared" si="6"/>
        <v>1.8729812457271935</v>
      </c>
      <c r="H38" s="61">
        <f t="shared" si="1"/>
        <v>0</v>
      </c>
      <c r="I38" s="90"/>
      <c r="J38" s="37">
        <f t="shared" si="7"/>
        <v>1.8729812457271935</v>
      </c>
      <c r="K38" s="58">
        <f t="shared" si="0"/>
        <v>0</v>
      </c>
      <c r="L38" s="92"/>
      <c r="M38" s="37">
        <f t="shared" si="8"/>
        <v>1.8729812457271935</v>
      </c>
      <c r="N38" s="58">
        <f t="shared" si="2"/>
        <v>0</v>
      </c>
      <c r="O38" s="51">
        <f t="shared" si="3"/>
        <v>0</v>
      </c>
      <c r="P38" s="32"/>
    </row>
    <row r="39" spans="1:16" s="15" customFormat="1">
      <c r="A39" s="83">
        <v>17</v>
      </c>
      <c r="B39" s="34">
        <f t="shared" si="4"/>
        <v>16</v>
      </c>
      <c r="C39" s="86"/>
      <c r="D39" s="35">
        <f t="shared" si="5"/>
        <v>1.9479004955562813</v>
      </c>
      <c r="E39" s="35">
        <f t="shared" si="9"/>
        <v>0</v>
      </c>
      <c r="F39" s="88"/>
      <c r="G39" s="36">
        <f t="shared" si="6"/>
        <v>1.9479004955562813</v>
      </c>
      <c r="H39" s="61">
        <f t="shared" si="1"/>
        <v>0</v>
      </c>
      <c r="I39" s="90"/>
      <c r="J39" s="37">
        <f t="shared" si="7"/>
        <v>1.9479004955562813</v>
      </c>
      <c r="K39" s="58">
        <f t="shared" si="0"/>
        <v>0</v>
      </c>
      <c r="L39" s="92"/>
      <c r="M39" s="37">
        <f t="shared" si="8"/>
        <v>1.9479004955562813</v>
      </c>
      <c r="N39" s="58">
        <f t="shared" si="2"/>
        <v>0</v>
      </c>
      <c r="O39" s="51">
        <f t="shared" si="3"/>
        <v>0</v>
      </c>
      <c r="P39" s="32"/>
    </row>
    <row r="40" spans="1:16" s="15" customFormat="1">
      <c r="A40" s="83">
        <v>18</v>
      </c>
      <c r="B40" s="34">
        <f t="shared" si="4"/>
        <v>17</v>
      </c>
      <c r="C40" s="86"/>
      <c r="D40" s="35">
        <f t="shared" si="5"/>
        <v>2.0258165153785326</v>
      </c>
      <c r="E40" s="35">
        <f t="shared" si="9"/>
        <v>0</v>
      </c>
      <c r="F40" s="88"/>
      <c r="G40" s="36">
        <f t="shared" si="6"/>
        <v>2.0258165153785326</v>
      </c>
      <c r="H40" s="61">
        <f t="shared" si="1"/>
        <v>0</v>
      </c>
      <c r="I40" s="90"/>
      <c r="J40" s="37">
        <f t="shared" si="7"/>
        <v>2.0258165153785326</v>
      </c>
      <c r="K40" s="58">
        <f t="shared" si="0"/>
        <v>0</v>
      </c>
      <c r="L40" s="92"/>
      <c r="M40" s="37">
        <f t="shared" si="8"/>
        <v>2.0258165153785326</v>
      </c>
      <c r="N40" s="58">
        <f t="shared" si="2"/>
        <v>0</v>
      </c>
      <c r="O40" s="51">
        <f t="shared" si="3"/>
        <v>0</v>
      </c>
      <c r="P40" s="32"/>
    </row>
    <row r="41" spans="1:16" s="15" customFormat="1">
      <c r="A41" s="83">
        <v>19</v>
      </c>
      <c r="B41" s="34">
        <f t="shared" si="4"/>
        <v>18</v>
      </c>
      <c r="C41" s="86"/>
      <c r="D41" s="35">
        <f t="shared" si="5"/>
        <v>2.1068491759936738</v>
      </c>
      <c r="E41" s="35">
        <f t="shared" si="9"/>
        <v>0</v>
      </c>
      <c r="F41" s="88"/>
      <c r="G41" s="36">
        <f t="shared" si="6"/>
        <v>2.1068491759936738</v>
      </c>
      <c r="H41" s="61">
        <f t="shared" si="1"/>
        <v>0</v>
      </c>
      <c r="I41" s="90"/>
      <c r="J41" s="37">
        <f t="shared" si="7"/>
        <v>2.1068491759936738</v>
      </c>
      <c r="K41" s="58">
        <f t="shared" si="0"/>
        <v>0</v>
      </c>
      <c r="L41" s="92"/>
      <c r="M41" s="37">
        <f t="shared" si="8"/>
        <v>2.1068491759936738</v>
      </c>
      <c r="N41" s="58">
        <f t="shared" si="2"/>
        <v>0</v>
      </c>
      <c r="O41" s="51">
        <f t="shared" si="3"/>
        <v>0</v>
      </c>
      <c r="P41" s="32"/>
    </row>
    <row r="42" spans="1:16" s="15" customFormat="1">
      <c r="A42" s="83">
        <v>20</v>
      </c>
      <c r="B42" s="34">
        <f t="shared" si="4"/>
        <v>19</v>
      </c>
      <c r="C42" s="86"/>
      <c r="D42" s="35">
        <f t="shared" si="5"/>
        <v>2.1911231430334208</v>
      </c>
      <c r="E42" s="35">
        <f t="shared" si="9"/>
        <v>0</v>
      </c>
      <c r="F42" s="88"/>
      <c r="G42" s="36">
        <f t="shared" si="6"/>
        <v>2.1911231430334208</v>
      </c>
      <c r="H42" s="61">
        <f t="shared" si="1"/>
        <v>0</v>
      </c>
      <c r="I42" s="90"/>
      <c r="J42" s="37">
        <f t="shared" si="7"/>
        <v>2.1911231430334208</v>
      </c>
      <c r="K42" s="58">
        <f t="shared" si="0"/>
        <v>0</v>
      </c>
      <c r="L42" s="92"/>
      <c r="M42" s="37">
        <f t="shared" si="8"/>
        <v>2.1911231430334208</v>
      </c>
      <c r="N42" s="58">
        <f t="shared" si="2"/>
        <v>0</v>
      </c>
      <c r="O42" s="51">
        <f t="shared" si="3"/>
        <v>0</v>
      </c>
      <c r="P42" s="32"/>
    </row>
    <row r="43" spans="1:16" s="15" customFormat="1">
      <c r="A43" s="83">
        <v>21</v>
      </c>
      <c r="B43" s="34">
        <f t="shared" si="4"/>
        <v>20</v>
      </c>
      <c r="C43" s="86"/>
      <c r="D43" s="35">
        <f t="shared" si="5"/>
        <v>2.2787680687547578</v>
      </c>
      <c r="E43" s="35">
        <f t="shared" si="9"/>
        <v>0</v>
      </c>
      <c r="F43" s="88"/>
      <c r="G43" s="36">
        <f t="shared" si="6"/>
        <v>2.2787680687547578</v>
      </c>
      <c r="H43" s="61">
        <f t="shared" si="1"/>
        <v>0</v>
      </c>
      <c r="I43" s="90"/>
      <c r="J43" s="37">
        <f t="shared" si="7"/>
        <v>2.2787680687547578</v>
      </c>
      <c r="K43" s="58">
        <f t="shared" si="0"/>
        <v>0</v>
      </c>
      <c r="L43" s="92"/>
      <c r="M43" s="37">
        <f t="shared" si="8"/>
        <v>2.2787680687547578</v>
      </c>
      <c r="N43" s="58">
        <f t="shared" si="2"/>
        <v>0</v>
      </c>
      <c r="O43" s="51">
        <f t="shared" si="3"/>
        <v>0</v>
      </c>
      <c r="P43" s="32"/>
    </row>
    <row r="44" spans="1:16" s="15" customFormat="1">
      <c r="A44" s="83">
        <v>22</v>
      </c>
      <c r="B44" s="34">
        <f t="shared" si="4"/>
        <v>21</v>
      </c>
      <c r="C44" s="86"/>
      <c r="D44" s="35">
        <f t="shared" si="5"/>
        <v>2.369918791504948</v>
      </c>
      <c r="E44" s="35">
        <f t="shared" si="9"/>
        <v>0</v>
      </c>
      <c r="F44" s="88"/>
      <c r="G44" s="36">
        <f t="shared" si="6"/>
        <v>2.369918791504948</v>
      </c>
      <c r="H44" s="61">
        <f t="shared" si="1"/>
        <v>0</v>
      </c>
      <c r="I44" s="90"/>
      <c r="J44" s="37">
        <f t="shared" si="7"/>
        <v>2.369918791504948</v>
      </c>
      <c r="K44" s="58">
        <f t="shared" si="0"/>
        <v>0</v>
      </c>
      <c r="L44" s="92"/>
      <c r="M44" s="37">
        <f t="shared" si="8"/>
        <v>2.369918791504948</v>
      </c>
      <c r="N44" s="58">
        <f t="shared" si="2"/>
        <v>0</v>
      </c>
      <c r="O44" s="51">
        <f t="shared" si="3"/>
        <v>0</v>
      </c>
      <c r="P44" s="32"/>
    </row>
    <row r="45" spans="1:16" s="15" customFormat="1">
      <c r="A45" s="83">
        <v>23</v>
      </c>
      <c r="B45" s="34">
        <f t="shared" si="4"/>
        <v>22</v>
      </c>
      <c r="C45" s="86"/>
      <c r="D45" s="35">
        <f t="shared" si="5"/>
        <v>2.4647155431651462</v>
      </c>
      <c r="E45" s="35">
        <f t="shared" si="9"/>
        <v>0</v>
      </c>
      <c r="F45" s="88"/>
      <c r="G45" s="36">
        <f t="shared" si="6"/>
        <v>2.4647155431651462</v>
      </c>
      <c r="H45" s="61">
        <f t="shared" si="1"/>
        <v>0</v>
      </c>
      <c r="I45" s="90"/>
      <c r="J45" s="37">
        <f t="shared" si="7"/>
        <v>2.4647155431651462</v>
      </c>
      <c r="K45" s="58">
        <f t="shared" si="0"/>
        <v>0</v>
      </c>
      <c r="L45" s="92"/>
      <c r="M45" s="37">
        <f t="shared" si="8"/>
        <v>2.4647155431651462</v>
      </c>
      <c r="N45" s="58">
        <f t="shared" si="2"/>
        <v>0</v>
      </c>
      <c r="O45" s="51">
        <f t="shared" si="3"/>
        <v>0</v>
      </c>
      <c r="P45" s="32"/>
    </row>
    <row r="46" spans="1:16" s="15" customFormat="1">
      <c r="A46" s="83">
        <v>24</v>
      </c>
      <c r="B46" s="34">
        <f t="shared" si="4"/>
        <v>23</v>
      </c>
      <c r="C46" s="86"/>
      <c r="D46" s="35">
        <f t="shared" si="5"/>
        <v>2.5633041648917523</v>
      </c>
      <c r="E46" s="35">
        <f t="shared" si="9"/>
        <v>0</v>
      </c>
      <c r="F46" s="88"/>
      <c r="G46" s="36">
        <f t="shared" si="6"/>
        <v>2.5633041648917523</v>
      </c>
      <c r="H46" s="61">
        <f t="shared" si="1"/>
        <v>0</v>
      </c>
      <c r="I46" s="90"/>
      <c r="J46" s="37">
        <f t="shared" si="7"/>
        <v>2.5633041648917523</v>
      </c>
      <c r="K46" s="58">
        <f t="shared" si="0"/>
        <v>0</v>
      </c>
      <c r="L46" s="92"/>
      <c r="M46" s="37">
        <f t="shared" si="8"/>
        <v>2.5633041648917523</v>
      </c>
      <c r="N46" s="58">
        <f t="shared" si="2"/>
        <v>0</v>
      </c>
      <c r="O46" s="51">
        <f t="shared" si="3"/>
        <v>0</v>
      </c>
      <c r="P46" s="32"/>
    </row>
    <row r="47" spans="1:16" s="15" customFormat="1">
      <c r="A47" s="83">
        <v>25</v>
      </c>
      <c r="B47" s="34">
        <f t="shared" si="4"/>
        <v>24</v>
      </c>
      <c r="C47" s="86"/>
      <c r="D47" s="35">
        <f t="shared" si="5"/>
        <v>2.6658363314874225</v>
      </c>
      <c r="E47" s="35">
        <f t="shared" si="9"/>
        <v>0</v>
      </c>
      <c r="F47" s="88"/>
      <c r="G47" s="36">
        <f t="shared" si="6"/>
        <v>2.6658363314874225</v>
      </c>
      <c r="H47" s="61">
        <f t="shared" si="1"/>
        <v>0</v>
      </c>
      <c r="I47" s="90"/>
      <c r="J47" s="37">
        <f t="shared" si="7"/>
        <v>2.6658363314874225</v>
      </c>
      <c r="K47" s="58">
        <f t="shared" si="0"/>
        <v>0</v>
      </c>
      <c r="L47" s="92"/>
      <c r="M47" s="37">
        <f t="shared" si="8"/>
        <v>2.6658363314874225</v>
      </c>
      <c r="N47" s="58">
        <f t="shared" si="2"/>
        <v>0</v>
      </c>
      <c r="O47" s="51">
        <f t="shared" si="3"/>
        <v>0</v>
      </c>
      <c r="P47" s="32"/>
    </row>
    <row r="48" spans="1:16" s="15" customFormat="1">
      <c r="A48" s="83">
        <v>26</v>
      </c>
      <c r="B48" s="34">
        <f t="shared" si="4"/>
        <v>25</v>
      </c>
      <c r="C48" s="86"/>
      <c r="D48" s="35">
        <f t="shared" si="5"/>
        <v>2.7724697847469195</v>
      </c>
      <c r="E48" s="35">
        <f t="shared" si="9"/>
        <v>0</v>
      </c>
      <c r="F48" s="88"/>
      <c r="G48" s="36">
        <f t="shared" si="6"/>
        <v>2.7724697847469195</v>
      </c>
      <c r="H48" s="61">
        <f t="shared" si="1"/>
        <v>0</v>
      </c>
      <c r="I48" s="90"/>
      <c r="J48" s="37">
        <f t="shared" si="7"/>
        <v>2.7724697847469195</v>
      </c>
      <c r="K48" s="58">
        <f t="shared" si="0"/>
        <v>0</v>
      </c>
      <c r="L48" s="92"/>
      <c r="M48" s="37">
        <f t="shared" si="8"/>
        <v>2.7724697847469195</v>
      </c>
      <c r="N48" s="58">
        <f t="shared" si="2"/>
        <v>0</v>
      </c>
      <c r="O48" s="51">
        <f t="shared" si="3"/>
        <v>0</v>
      </c>
      <c r="P48" s="32"/>
    </row>
    <row r="49" spans="1:16" s="15" customFormat="1">
      <c r="A49" s="83">
        <v>27</v>
      </c>
      <c r="B49" s="34">
        <f t="shared" si="4"/>
        <v>26</v>
      </c>
      <c r="C49" s="86"/>
      <c r="D49" s="35">
        <f t="shared" si="5"/>
        <v>2.8833685761367964</v>
      </c>
      <c r="E49" s="35">
        <f t="shared" si="9"/>
        <v>0</v>
      </c>
      <c r="F49" s="88"/>
      <c r="G49" s="36">
        <f t="shared" si="6"/>
        <v>2.8833685761367964</v>
      </c>
      <c r="H49" s="61">
        <f t="shared" si="1"/>
        <v>0</v>
      </c>
      <c r="I49" s="90"/>
      <c r="J49" s="37">
        <f t="shared" si="7"/>
        <v>2.8833685761367964</v>
      </c>
      <c r="K49" s="58">
        <f t="shared" si="0"/>
        <v>0</v>
      </c>
      <c r="L49" s="92"/>
      <c r="M49" s="37">
        <f t="shared" si="8"/>
        <v>2.8833685761367964</v>
      </c>
      <c r="N49" s="58">
        <f t="shared" si="2"/>
        <v>0</v>
      </c>
      <c r="O49" s="51">
        <f t="shared" si="3"/>
        <v>0</v>
      </c>
      <c r="P49" s="32"/>
    </row>
    <row r="50" spans="1:16" s="15" customFormat="1">
      <c r="A50" s="83">
        <v>28</v>
      </c>
      <c r="B50" s="34">
        <f t="shared" si="4"/>
        <v>27</v>
      </c>
      <c r="C50" s="86"/>
      <c r="D50" s="35">
        <f t="shared" si="5"/>
        <v>2.9987033191822685</v>
      </c>
      <c r="E50" s="35">
        <f t="shared" si="9"/>
        <v>0</v>
      </c>
      <c r="F50" s="88"/>
      <c r="G50" s="36">
        <f t="shared" si="6"/>
        <v>2.9987033191822685</v>
      </c>
      <c r="H50" s="61">
        <f t="shared" si="1"/>
        <v>0</v>
      </c>
      <c r="I50" s="90"/>
      <c r="J50" s="37">
        <f t="shared" si="7"/>
        <v>2.9987033191822685</v>
      </c>
      <c r="K50" s="58">
        <f t="shared" si="0"/>
        <v>0</v>
      </c>
      <c r="L50" s="92"/>
      <c r="M50" s="37">
        <f t="shared" si="8"/>
        <v>2.9987033191822685</v>
      </c>
      <c r="N50" s="58">
        <f t="shared" si="2"/>
        <v>0</v>
      </c>
      <c r="O50" s="51">
        <f t="shared" si="3"/>
        <v>0</v>
      </c>
      <c r="P50" s="32"/>
    </row>
    <row r="51" spans="1:16" s="15" customFormat="1">
      <c r="A51" s="83">
        <v>29</v>
      </c>
      <c r="B51" s="34">
        <f t="shared" si="4"/>
        <v>28</v>
      </c>
      <c r="C51" s="86"/>
      <c r="D51" s="35">
        <f t="shared" si="5"/>
        <v>3.1186514519495594</v>
      </c>
      <c r="E51" s="35">
        <f t="shared" si="9"/>
        <v>0</v>
      </c>
      <c r="F51" s="88"/>
      <c r="G51" s="36">
        <f t="shared" si="6"/>
        <v>3.1186514519495594</v>
      </c>
      <c r="H51" s="61">
        <f t="shared" si="1"/>
        <v>0</v>
      </c>
      <c r="I51" s="90"/>
      <c r="J51" s="37">
        <f t="shared" si="7"/>
        <v>3.1186514519495594</v>
      </c>
      <c r="K51" s="58">
        <f t="shared" si="0"/>
        <v>0</v>
      </c>
      <c r="L51" s="92"/>
      <c r="M51" s="37">
        <f t="shared" si="8"/>
        <v>3.1186514519495594</v>
      </c>
      <c r="N51" s="58">
        <f t="shared" si="2"/>
        <v>0</v>
      </c>
      <c r="O51" s="51">
        <f t="shared" si="3"/>
        <v>0</v>
      </c>
      <c r="P51" s="32"/>
    </row>
    <row r="52" spans="1:16" s="15" customFormat="1">
      <c r="A52" s="83">
        <v>30</v>
      </c>
      <c r="B52" s="34">
        <f t="shared" si="4"/>
        <v>29</v>
      </c>
      <c r="C52" s="86"/>
      <c r="D52" s="35">
        <f t="shared" si="5"/>
        <v>3.2433975100275418</v>
      </c>
      <c r="E52" s="35">
        <f t="shared" si="9"/>
        <v>0</v>
      </c>
      <c r="F52" s="88"/>
      <c r="G52" s="36">
        <f t="shared" si="6"/>
        <v>3.2433975100275418</v>
      </c>
      <c r="H52" s="61">
        <f t="shared" si="1"/>
        <v>0</v>
      </c>
      <c r="I52" s="90"/>
      <c r="J52" s="37">
        <f t="shared" si="7"/>
        <v>3.2433975100275418</v>
      </c>
      <c r="K52" s="58">
        <f t="shared" si="0"/>
        <v>0</v>
      </c>
      <c r="L52" s="92"/>
      <c r="M52" s="37">
        <f t="shared" si="8"/>
        <v>3.2433975100275418</v>
      </c>
      <c r="N52" s="58">
        <f t="shared" si="2"/>
        <v>0</v>
      </c>
      <c r="O52" s="51">
        <f t="shared" si="3"/>
        <v>0</v>
      </c>
      <c r="P52" s="32"/>
    </row>
    <row r="53" spans="1:16" s="15" customFormat="1">
      <c r="A53" s="52"/>
      <c r="B53" s="63" t="s">
        <v>0</v>
      </c>
      <c r="C53" s="64">
        <f>SUM(C23:C52)</f>
        <v>0</v>
      </c>
      <c r="D53" s="65"/>
      <c r="E53" s="66">
        <f>SUM(E23:E52)</f>
        <v>0</v>
      </c>
      <c r="F53" s="67">
        <f>SUM(F23:F52)</f>
        <v>0</v>
      </c>
      <c r="G53" s="68"/>
      <c r="H53" s="69">
        <f>SUM(H23:H52)</f>
        <v>0</v>
      </c>
      <c r="I53" s="70">
        <f>SUM(I23:I52)</f>
        <v>0</v>
      </c>
      <c r="J53" s="71"/>
      <c r="K53" s="69">
        <f>SUM(K23:K52)</f>
        <v>0</v>
      </c>
      <c r="L53" s="71">
        <f>SUM(L23:L52)</f>
        <v>0</v>
      </c>
      <c r="M53" s="71"/>
      <c r="N53" s="69">
        <f>SUM(N23:N52)</f>
        <v>0</v>
      </c>
      <c r="O53" s="72">
        <f>SUM(O23:O52)</f>
        <v>0</v>
      </c>
      <c r="P53" s="32"/>
    </row>
    <row r="54" spans="1:16" s="15" customFormat="1">
      <c r="A54" s="32"/>
      <c r="B54" s="38" t="s">
        <v>61</v>
      </c>
      <c r="C54" s="39"/>
      <c r="D54" s="39"/>
      <c r="E54" s="40">
        <f>NPV(E57,C23:C52)</f>
        <v>0</v>
      </c>
      <c r="F54" s="41"/>
      <c r="G54" s="41"/>
      <c r="H54" s="42">
        <f>NPV(E57,F23:F52)</f>
        <v>0</v>
      </c>
      <c r="I54" s="43"/>
      <c r="J54" s="43"/>
      <c r="K54" s="44">
        <f>NPV(E57,I23:I52)</f>
        <v>0</v>
      </c>
      <c r="L54" s="43"/>
      <c r="M54" s="43"/>
      <c r="N54" s="44">
        <f>NPV(E57,L23:L52)</f>
        <v>0</v>
      </c>
      <c r="O54" s="45">
        <f>E53+H53-K53-N53</f>
        <v>0</v>
      </c>
      <c r="P54" s="32"/>
    </row>
    <row r="55" spans="1:16" s="18" customFormat="1" ht="28.5" customHeight="1">
      <c r="C55" s="19"/>
      <c r="F55" s="20"/>
      <c r="I55" s="20"/>
      <c r="L55" s="20"/>
      <c r="O55" s="131" t="s">
        <v>67</v>
      </c>
      <c r="P55" s="131"/>
    </row>
    <row r="56" spans="1:16" ht="25.5" customHeight="1" thickBot="1">
      <c r="E56" s="16"/>
    </row>
    <row r="57" spans="1:16" s="76" customFormat="1" ht="23.25" customHeight="1" thickTop="1" thickBot="1">
      <c r="B57" s="135" t="s">
        <v>30</v>
      </c>
      <c r="C57" s="136"/>
      <c r="D57" s="136"/>
      <c r="E57" s="78">
        <f>4%</f>
        <v>0.04</v>
      </c>
      <c r="F57" s="132" t="s">
        <v>62</v>
      </c>
      <c r="G57" s="132"/>
      <c r="H57" s="132"/>
      <c r="I57" s="132"/>
      <c r="J57" s="133"/>
      <c r="K57" s="79"/>
      <c r="L57" s="77"/>
      <c r="M57" s="77"/>
      <c r="N57" s="77"/>
      <c r="O57" s="77"/>
    </row>
    <row r="58" spans="1:16" ht="15.75" customHeight="1" thickTop="1">
      <c r="B58" s="22"/>
      <c r="C58" s="22"/>
      <c r="D58" s="22"/>
      <c r="E58" s="17"/>
      <c r="F58" s="17"/>
      <c r="G58" s="23"/>
      <c r="H58" s="23"/>
      <c r="I58" s="23"/>
      <c r="J58" s="23"/>
      <c r="K58" s="23"/>
      <c r="L58" s="23"/>
      <c r="M58" s="23"/>
      <c r="N58" s="23"/>
      <c r="O58" s="23"/>
    </row>
    <row r="59" spans="1:16" ht="15.75" customHeight="1">
      <c r="B59" s="22"/>
      <c r="C59" s="22"/>
      <c r="D59" s="22"/>
      <c r="E59" s="17"/>
      <c r="F59" s="17"/>
      <c r="G59" s="23"/>
      <c r="H59" s="23"/>
      <c r="I59" s="23"/>
      <c r="J59" s="23"/>
      <c r="K59" s="23"/>
      <c r="L59" s="23"/>
      <c r="M59" s="23"/>
      <c r="N59" s="23"/>
      <c r="O59" s="23"/>
    </row>
    <row r="61" spans="1:16" ht="44.25" customHeight="1">
      <c r="B61" s="114" t="s">
        <v>63</v>
      </c>
      <c r="C61" s="115"/>
      <c r="D61" s="115"/>
      <c r="E61" s="115"/>
      <c r="F61" s="115"/>
      <c r="G61" s="115"/>
      <c r="H61" s="115"/>
      <c r="I61" s="115"/>
      <c r="J61" s="115"/>
      <c r="K61" s="115"/>
      <c r="L61" s="115"/>
      <c r="M61" s="115"/>
      <c r="N61" s="115"/>
      <c r="O61" s="115"/>
    </row>
    <row r="62" spans="1:16">
      <c r="P62" s="16" t="s">
        <v>64</v>
      </c>
    </row>
    <row r="63" spans="1:16" ht="24" customHeight="1">
      <c r="B63" s="134" t="s">
        <v>40</v>
      </c>
      <c r="C63" s="134"/>
      <c r="D63" s="134"/>
      <c r="E63" s="134"/>
      <c r="F63" s="134"/>
      <c r="G63" s="111">
        <f>E53</f>
        <v>0</v>
      </c>
      <c r="H63" s="111"/>
      <c r="I63" s="119" t="s">
        <v>42</v>
      </c>
      <c r="J63" s="119"/>
      <c r="K63" s="119"/>
      <c r="L63" s="119"/>
      <c r="M63" s="119"/>
      <c r="N63" s="119"/>
      <c r="O63" s="119"/>
      <c r="P63" s="12" t="s">
        <v>5</v>
      </c>
    </row>
    <row r="64" spans="1:16" ht="24" customHeight="1">
      <c r="B64" s="134" t="s">
        <v>39</v>
      </c>
      <c r="C64" s="134"/>
      <c r="D64" s="134"/>
      <c r="E64" s="134"/>
      <c r="F64" s="134"/>
      <c r="G64" s="111">
        <f>K53+N53-H53</f>
        <v>0</v>
      </c>
      <c r="H64" s="111"/>
      <c r="I64" s="119" t="s">
        <v>43</v>
      </c>
      <c r="J64" s="119"/>
      <c r="K64" s="119"/>
      <c r="L64" s="119"/>
      <c r="M64" s="119"/>
      <c r="N64" s="119"/>
      <c r="O64" s="119"/>
      <c r="P64" s="12" t="s">
        <v>4</v>
      </c>
    </row>
    <row r="65" spans="2:16" s="16" customFormat="1" ht="24" customHeight="1">
      <c r="B65" s="107" t="s">
        <v>41</v>
      </c>
      <c r="C65" s="107"/>
      <c r="D65" s="107"/>
      <c r="E65" s="107"/>
      <c r="F65" s="107"/>
      <c r="G65" s="102">
        <f>G63-G64</f>
        <v>0</v>
      </c>
      <c r="H65" s="102"/>
      <c r="I65" s="141" t="s">
        <v>44</v>
      </c>
      <c r="J65" s="141"/>
      <c r="K65" s="141"/>
      <c r="L65" s="141"/>
      <c r="M65" s="141"/>
      <c r="N65" s="141"/>
      <c r="O65" s="141"/>
      <c r="P65" s="12" t="s">
        <v>66</v>
      </c>
    </row>
    <row r="66" spans="2:16" s="29" customFormat="1" ht="24" customHeight="1">
      <c r="B66" s="73"/>
      <c r="C66" s="73"/>
      <c r="D66" s="73"/>
      <c r="E66" s="73"/>
      <c r="F66" s="73"/>
      <c r="G66" s="28"/>
      <c r="H66" s="28"/>
      <c r="I66" s="26"/>
      <c r="J66" s="26"/>
      <c r="K66" s="26"/>
      <c r="L66" s="26"/>
      <c r="M66" s="26"/>
      <c r="N66" s="26"/>
      <c r="O66" s="26"/>
      <c r="P66" s="18"/>
    </row>
    <row r="67" spans="2:16" ht="24" customHeight="1">
      <c r="B67" s="24"/>
      <c r="C67" s="24"/>
      <c r="D67" s="24"/>
      <c r="E67" s="24"/>
      <c r="F67" s="24"/>
      <c r="G67" s="25"/>
      <c r="H67" s="25"/>
      <c r="I67" s="21"/>
      <c r="J67" s="21"/>
      <c r="K67" s="21"/>
      <c r="L67" s="21"/>
      <c r="M67" s="21"/>
      <c r="N67" s="21"/>
      <c r="O67" s="21"/>
    </row>
    <row r="68" spans="2:16" ht="44.25" customHeight="1">
      <c r="B68" s="114" t="s">
        <v>45</v>
      </c>
      <c r="C68" s="115"/>
      <c r="D68" s="115"/>
      <c r="E68" s="115"/>
      <c r="F68" s="115"/>
      <c r="G68" s="115"/>
      <c r="H68" s="115"/>
      <c r="I68" s="115"/>
      <c r="J68" s="115"/>
      <c r="K68" s="115"/>
      <c r="L68" s="115"/>
      <c r="M68" s="115"/>
      <c r="N68" s="115"/>
      <c r="O68" s="115"/>
    </row>
    <row r="69" spans="2:16" ht="13.5" customHeight="1">
      <c r="B69" s="24"/>
      <c r="C69" s="24"/>
      <c r="D69" s="24"/>
      <c r="E69" s="24"/>
      <c r="F69" s="24"/>
      <c r="G69" s="25"/>
      <c r="H69" s="25"/>
      <c r="I69" s="21"/>
      <c r="J69" s="21"/>
      <c r="K69" s="21"/>
      <c r="L69" s="21"/>
      <c r="M69" s="21"/>
      <c r="N69" s="21"/>
      <c r="O69" s="21"/>
      <c r="P69" s="16" t="s">
        <v>2</v>
      </c>
    </row>
    <row r="70" spans="2:16" ht="24" customHeight="1">
      <c r="B70" s="134" t="s">
        <v>47</v>
      </c>
      <c r="C70" s="134"/>
      <c r="D70" s="134"/>
      <c r="E70" s="134"/>
      <c r="F70" s="134"/>
      <c r="G70" s="111">
        <f>C53</f>
        <v>0</v>
      </c>
      <c r="H70" s="111"/>
      <c r="I70" s="119" t="s">
        <v>52</v>
      </c>
      <c r="J70" s="119"/>
      <c r="K70" s="119"/>
      <c r="L70" s="119"/>
      <c r="M70" s="119"/>
      <c r="N70" s="119"/>
      <c r="O70" s="119"/>
    </row>
    <row r="71" spans="2:16" ht="24" customHeight="1">
      <c r="B71" s="118" t="s">
        <v>48</v>
      </c>
      <c r="C71" s="118"/>
      <c r="D71" s="118"/>
      <c r="E71" s="118"/>
      <c r="F71" s="118"/>
      <c r="G71" s="112"/>
      <c r="H71" s="112"/>
      <c r="I71" s="119" t="s">
        <v>51</v>
      </c>
      <c r="J71" s="119"/>
      <c r="K71" s="119"/>
      <c r="L71" s="119"/>
      <c r="M71" s="119"/>
      <c r="N71" s="119"/>
      <c r="O71" s="119"/>
      <c r="P71" s="12" t="s">
        <v>3</v>
      </c>
    </row>
    <row r="72" spans="2:16" ht="24" customHeight="1">
      <c r="B72" s="106" t="s">
        <v>46</v>
      </c>
      <c r="C72" s="106"/>
      <c r="D72" s="106"/>
      <c r="E72" s="106"/>
      <c r="F72" s="106"/>
      <c r="G72" s="110">
        <f>IF(G63=0,0,G65/G63)</f>
        <v>0</v>
      </c>
      <c r="H72" s="110"/>
      <c r="I72" s="142" t="s">
        <v>1</v>
      </c>
      <c r="J72" s="142"/>
      <c r="K72" s="142"/>
      <c r="L72" s="142"/>
      <c r="M72" s="142"/>
      <c r="N72" s="142"/>
      <c r="O72" s="142"/>
      <c r="P72" s="12" t="s">
        <v>6</v>
      </c>
    </row>
    <row r="73" spans="2:16" ht="24" customHeight="1">
      <c r="B73" s="107" t="s">
        <v>49</v>
      </c>
      <c r="C73" s="107"/>
      <c r="D73" s="107"/>
      <c r="E73" s="107"/>
      <c r="F73" s="107"/>
      <c r="G73" s="102">
        <f>G71*G72</f>
        <v>0</v>
      </c>
      <c r="H73" s="102"/>
      <c r="I73" s="141" t="s">
        <v>50</v>
      </c>
      <c r="J73" s="141"/>
      <c r="K73" s="141"/>
      <c r="L73" s="141"/>
      <c r="M73" s="141"/>
      <c r="N73" s="141"/>
      <c r="O73" s="141"/>
      <c r="P73" s="12" t="s">
        <v>7</v>
      </c>
    </row>
    <row r="74" spans="2:16" s="18" customFormat="1" ht="24" customHeight="1" thickBot="1">
      <c r="B74" s="27"/>
      <c r="C74" s="27"/>
      <c r="D74" s="27"/>
      <c r="E74" s="27"/>
      <c r="F74" s="27"/>
      <c r="G74" s="28"/>
      <c r="H74" s="28"/>
      <c r="I74" s="26"/>
      <c r="J74" s="26"/>
      <c r="K74" s="26"/>
      <c r="L74" s="26"/>
      <c r="M74" s="26"/>
      <c r="N74" s="26"/>
      <c r="O74" s="26"/>
    </row>
    <row r="75" spans="2:16" s="74" customFormat="1" ht="39.75" customHeight="1" thickTop="1" thickBot="1">
      <c r="B75" s="103" t="s">
        <v>56</v>
      </c>
      <c r="C75" s="104"/>
      <c r="D75" s="104"/>
      <c r="E75" s="104"/>
      <c r="F75" s="104"/>
      <c r="G75" s="104"/>
      <c r="H75" s="104"/>
      <c r="I75" s="104"/>
      <c r="J75" s="105"/>
      <c r="K75" s="80"/>
      <c r="L75" s="75"/>
      <c r="M75" s="75"/>
      <c r="N75" s="75"/>
      <c r="O75" s="75"/>
      <c r="P75" s="12"/>
    </row>
    <row r="76" spans="2:16" ht="24" customHeight="1" thickTop="1">
      <c r="B76" s="27"/>
      <c r="C76" s="27"/>
      <c r="D76" s="27"/>
      <c r="E76" s="27"/>
      <c r="F76" s="27"/>
      <c r="G76" s="28"/>
      <c r="H76" s="28"/>
      <c r="I76" s="26"/>
      <c r="J76" s="26"/>
      <c r="K76" s="26"/>
      <c r="L76" s="26"/>
      <c r="M76" s="26"/>
      <c r="N76" s="26"/>
      <c r="O76" s="26"/>
    </row>
    <row r="77" spans="2:16" ht="44.25" customHeight="1">
      <c r="B77" s="114" t="s">
        <v>57</v>
      </c>
      <c r="C77" s="115"/>
      <c r="D77" s="115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</row>
    <row r="78" spans="2:16" ht="24" customHeight="1">
      <c r="B78" s="27"/>
      <c r="C78" s="27"/>
      <c r="D78" s="27"/>
      <c r="E78" s="27"/>
      <c r="F78" s="27"/>
      <c r="G78" s="28"/>
      <c r="H78" s="28"/>
      <c r="I78" s="26"/>
      <c r="J78" s="26"/>
      <c r="K78" s="26"/>
      <c r="L78" s="26"/>
      <c r="M78" s="26"/>
      <c r="N78" s="26"/>
      <c r="O78" s="26"/>
    </row>
    <row r="79" spans="2:16" s="18" customFormat="1" ht="24" customHeight="1">
      <c r="B79" s="107" t="s">
        <v>58</v>
      </c>
      <c r="C79" s="107"/>
      <c r="D79" s="107"/>
      <c r="E79" s="107"/>
      <c r="F79" s="107"/>
      <c r="G79" s="102">
        <f>MIN(G65,G73)</f>
        <v>0</v>
      </c>
      <c r="H79" s="102"/>
      <c r="I79" s="101" t="s">
        <v>55</v>
      </c>
      <c r="J79" s="101"/>
      <c r="K79" s="101"/>
      <c r="L79" s="101"/>
      <c r="M79" s="101"/>
      <c r="N79" s="101"/>
      <c r="O79" s="101"/>
    </row>
    <row r="80" spans="2:16" ht="24" customHeight="1">
      <c r="B80" s="138" t="s">
        <v>53</v>
      </c>
      <c r="C80" s="138"/>
      <c r="D80" s="138"/>
      <c r="E80" s="138"/>
      <c r="F80" s="138"/>
      <c r="G80" s="113"/>
      <c r="H80" s="113"/>
      <c r="I80" s="142" t="s">
        <v>59</v>
      </c>
      <c r="J80" s="142"/>
      <c r="K80" s="142"/>
      <c r="L80" s="142"/>
      <c r="M80" s="142"/>
      <c r="N80" s="142"/>
      <c r="O80" s="142"/>
    </row>
    <row r="81" spans="2:15" ht="24" customHeight="1">
      <c r="B81" s="107" t="s">
        <v>54</v>
      </c>
      <c r="C81" s="107"/>
      <c r="D81" s="107"/>
      <c r="E81" s="107"/>
      <c r="F81" s="107"/>
      <c r="G81" s="102">
        <f>G79*G80</f>
        <v>0</v>
      </c>
      <c r="H81" s="102"/>
      <c r="I81" s="143" t="s">
        <v>74</v>
      </c>
      <c r="J81" s="143"/>
      <c r="K81" s="143"/>
      <c r="L81" s="143"/>
      <c r="M81" s="143"/>
      <c r="N81" s="143"/>
      <c r="O81" s="143"/>
    </row>
    <row r="82" spans="2:15">
      <c r="B82" s="139"/>
      <c r="C82" s="139"/>
      <c r="D82" s="139"/>
      <c r="E82" s="139"/>
      <c r="F82" s="139"/>
      <c r="G82" s="137"/>
      <c r="H82" s="137"/>
      <c r="I82" s="140"/>
      <c r="J82" s="140"/>
      <c r="K82" s="140"/>
      <c r="L82" s="140"/>
      <c r="M82" s="140"/>
      <c r="N82" s="140"/>
      <c r="O82" s="140"/>
    </row>
    <row r="83" spans="2:15">
      <c r="B83" s="139"/>
      <c r="C83" s="139"/>
      <c r="D83" s="139"/>
      <c r="E83" s="139"/>
      <c r="F83" s="139"/>
      <c r="G83" s="137"/>
      <c r="H83" s="137"/>
      <c r="I83" s="137"/>
      <c r="J83" s="137"/>
      <c r="K83" s="137"/>
      <c r="L83" s="137"/>
      <c r="M83" s="137"/>
      <c r="N83" s="137"/>
      <c r="O83" s="137"/>
    </row>
  </sheetData>
  <sheetProtection selectLockedCells="1"/>
  <mergeCells count="59">
    <mergeCell ref="I82:O82"/>
    <mergeCell ref="I83:O83"/>
    <mergeCell ref="I65:O65"/>
    <mergeCell ref="I72:O72"/>
    <mergeCell ref="I73:O73"/>
    <mergeCell ref="I80:O80"/>
    <mergeCell ref="I81:O81"/>
    <mergeCell ref="B68:O68"/>
    <mergeCell ref="I71:O71"/>
    <mergeCell ref="G82:H82"/>
    <mergeCell ref="G83:H83"/>
    <mergeCell ref="B80:F80"/>
    <mergeCell ref="B81:F81"/>
    <mergeCell ref="B82:F82"/>
    <mergeCell ref="B83:F83"/>
    <mergeCell ref="B70:F70"/>
    <mergeCell ref="B79:F79"/>
    <mergeCell ref="B65:F65"/>
    <mergeCell ref="B63:F63"/>
    <mergeCell ref="B64:F64"/>
    <mergeCell ref="I63:O63"/>
    <mergeCell ref="I64:O64"/>
    <mergeCell ref="G63:H63"/>
    <mergeCell ref="G64:H64"/>
    <mergeCell ref="G65:H65"/>
    <mergeCell ref="B71:F71"/>
    <mergeCell ref="I70:O70"/>
    <mergeCell ref="C3:O3"/>
    <mergeCell ref="C2:O2"/>
    <mergeCell ref="C21:E21"/>
    <mergeCell ref="F21:H21"/>
    <mergeCell ref="I21:K21"/>
    <mergeCell ref="L21:N21"/>
    <mergeCell ref="C5:O5"/>
    <mergeCell ref="B14:C14"/>
    <mergeCell ref="E9:O9"/>
    <mergeCell ref="E10:O10"/>
    <mergeCell ref="B19:O19"/>
    <mergeCell ref="B61:O61"/>
    <mergeCell ref="E13:O13"/>
    <mergeCell ref="O55:P55"/>
    <mergeCell ref="F57:J57"/>
    <mergeCell ref="B57:D57"/>
    <mergeCell ref="G81:H81"/>
    <mergeCell ref="G70:H70"/>
    <mergeCell ref="G71:H71"/>
    <mergeCell ref="G73:H73"/>
    <mergeCell ref="G80:H80"/>
    <mergeCell ref="B77:O77"/>
    <mergeCell ref="I79:O79"/>
    <mergeCell ref="G79:H79"/>
    <mergeCell ref="B75:J75"/>
    <mergeCell ref="B72:F72"/>
    <mergeCell ref="B73:F73"/>
    <mergeCell ref="C4:O4"/>
    <mergeCell ref="E14:O14"/>
    <mergeCell ref="E15:O15"/>
    <mergeCell ref="G72:H72"/>
    <mergeCell ref="B10:C10"/>
  </mergeCells>
  <conditionalFormatting sqref="B24:B52">
    <cfRule type="cellIs" dxfId="0" priority="1" operator="lessThan">
      <formula>2000</formula>
    </cfRule>
  </conditionalFormatting>
  <dataValidations disablePrompts="1" count="1">
    <dataValidation type="date" operator="greaterThanOrEqual" allowBlank="1" showInputMessage="1" showErrorMessage="1" error="Le format saisi n'est pas correct. Merci de saisir une année à quatre chiffres (ex. : 2014)" prompt="Saisir ici l'année 1 du projet (ex. : 2014)" sqref="B23">
      <formula1>2014</formula1>
    </dataValidation>
  </dataValidations>
  <pageMargins left="0.70866141732283472" right="0.70866141732283472" top="0.74803149606299213" bottom="0.74803149606299213" header="0.31496062992125984" footer="0.31496062992125984"/>
  <pageSetup paperSize="9" scale="45"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D1:E16"/>
  <sheetViews>
    <sheetView topLeftCell="A13" workbookViewId="0">
      <selection activeCell="D24" sqref="D24"/>
    </sheetView>
  </sheetViews>
  <sheetFormatPr baseColWidth="10" defaultRowHeight="15"/>
  <cols>
    <col min="3" max="3" width="4" customWidth="1"/>
    <col min="4" max="4" width="59.140625" customWidth="1"/>
    <col min="5" max="5" width="70.85546875" customWidth="1"/>
  </cols>
  <sheetData>
    <row r="1" spans="4:5">
      <c r="D1" s="144" t="s">
        <v>38</v>
      </c>
      <c r="E1" s="144"/>
    </row>
    <row r="2" spans="4:5">
      <c r="D2" s="93"/>
    </row>
    <row r="3" spans="4:5">
      <c r="D3" s="93"/>
    </row>
    <row r="4" spans="4:5" ht="15.75" thickBot="1">
      <c r="D4" s="93"/>
    </row>
    <row r="5" spans="4:5" ht="15.75" thickBot="1">
      <c r="D5" s="94" t="s">
        <v>23</v>
      </c>
      <c r="E5" s="95" t="s">
        <v>24</v>
      </c>
    </row>
    <row r="6" spans="4:5" ht="15.75" thickBot="1">
      <c r="D6" s="96" t="s">
        <v>12</v>
      </c>
      <c r="E6" s="97">
        <v>30</v>
      </c>
    </row>
    <row r="7" spans="4:5" ht="15.75" thickBot="1">
      <c r="D7" s="96" t="s">
        <v>13</v>
      </c>
      <c r="E7" s="97">
        <v>30</v>
      </c>
    </row>
    <row r="8" spans="4:5" ht="15.75" thickBot="1">
      <c r="D8" s="96" t="s">
        <v>14</v>
      </c>
      <c r="E8" s="97" t="s">
        <v>8</v>
      </c>
    </row>
    <row r="9" spans="4:5" ht="15.75" thickBot="1">
      <c r="D9" s="96" t="s">
        <v>15</v>
      </c>
      <c r="E9" s="97" t="s">
        <v>8</v>
      </c>
    </row>
    <row r="10" spans="4:5" ht="15.75" thickBot="1">
      <c r="D10" s="96" t="s">
        <v>16</v>
      </c>
      <c r="E10" s="97">
        <v>25</v>
      </c>
    </row>
    <row r="11" spans="4:5" ht="15.75" thickBot="1">
      <c r="D11" s="96" t="s">
        <v>17</v>
      </c>
      <c r="E11" s="97" t="s">
        <v>8</v>
      </c>
    </row>
    <row r="12" spans="4:5" ht="15.75" thickBot="1">
      <c r="D12" s="96" t="s">
        <v>18</v>
      </c>
      <c r="E12" s="97" t="s">
        <v>9</v>
      </c>
    </row>
    <row r="13" spans="4:5" ht="15.75" thickBot="1">
      <c r="D13" s="96" t="s">
        <v>19</v>
      </c>
      <c r="E13" s="97" t="s">
        <v>9</v>
      </c>
    </row>
    <row r="14" spans="4:5" ht="15.75" thickBot="1">
      <c r="D14" s="96" t="s">
        <v>20</v>
      </c>
      <c r="E14" s="97" t="s">
        <v>10</v>
      </c>
    </row>
    <row r="15" spans="4:5" ht="15.75" thickBot="1">
      <c r="D15" s="96" t="s">
        <v>21</v>
      </c>
      <c r="E15" s="98" t="s">
        <v>11</v>
      </c>
    </row>
    <row r="16" spans="4:5" ht="15.75" thickBot="1">
      <c r="D16" s="96" t="s">
        <v>22</v>
      </c>
      <c r="E16" s="98" t="s">
        <v>11</v>
      </c>
    </row>
  </sheetData>
  <mergeCells count="1">
    <mergeCell ref="D1:E1"/>
  </mergeCells>
  <pageMargins left="0.70866141732283472" right="0.70866141732283472" top="0.74803149606299213" bottom="0.74803149606299213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Método 1 Déficit financiación</vt:lpstr>
      <vt:lpstr>Périodo de referencia</vt:lpstr>
    </vt:vector>
  </TitlesOfParts>
  <Company>cra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m.decamps</dc:creator>
  <cp:lastModifiedBy>Usuario</cp:lastModifiedBy>
  <cp:lastPrinted>2018-01-30T10:06:58Z</cp:lastPrinted>
  <dcterms:created xsi:type="dcterms:W3CDTF">2015-03-09T08:44:40Z</dcterms:created>
  <dcterms:modified xsi:type="dcterms:W3CDTF">2019-02-01T12:17:34Z</dcterms:modified>
</cp:coreProperties>
</file>